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2" activeTab="12"/>
  </bookViews>
  <sheets>
    <sheet name="党政负责人1月份" sheetId="1" state="hidden" r:id="rId1"/>
    <sheet name="掘进队长1月份" sheetId="2" state="hidden" r:id="rId2"/>
    <sheet name="党政负责人2月" sheetId="3" state="hidden" r:id="rId3"/>
    <sheet name="掘进队长2月份" sheetId="4" state="hidden" r:id="rId4"/>
    <sheet name="党政负责人3月份" sheetId="6" state="hidden" r:id="rId5"/>
    <sheet name="掘进队长3月份" sheetId="7" state="hidden" r:id="rId6"/>
    <sheet name="党政负责人4月份" sheetId="8" state="hidden" r:id="rId7"/>
    <sheet name="掘进队长4月份" sheetId="9" state="hidden" r:id="rId8"/>
    <sheet name="党政负责人5月份" sheetId="10" state="hidden" r:id="rId9"/>
    <sheet name="掘进队长5月份" sheetId="11" state="hidden" r:id="rId10"/>
    <sheet name="党政负责人6月份" sheetId="12" state="hidden" r:id="rId11"/>
    <sheet name="掘进队长6月份" sheetId="13" state="hidden" r:id="rId12"/>
    <sheet name="金牌（优秀）班队长" sheetId="22" r:id="rId13"/>
  </sheets>
  <definedNames>
    <definedName name="_xlnm.Print_Titles" localSheetId="12">'金牌（优秀）班队长'!$1:$2</definedName>
  </definedNames>
  <calcPr calcId="144525"/>
</workbook>
</file>

<file path=xl/sharedStrings.xml><?xml version="1.0" encoding="utf-8"?>
<sst xmlns="http://schemas.openxmlformats.org/spreadsheetml/2006/main" count="4130" uniqueCount="641">
  <si>
    <t>任楼煤矿2018年1月份基层单位党政负责人综合考核结果公示表</t>
  </si>
  <si>
    <t>单位</t>
  </si>
  <si>
    <t>考核对象</t>
  </si>
  <si>
    <t>考核项目</t>
  </si>
  <si>
    <t>权重</t>
  </si>
  <si>
    <t>评分说明</t>
  </si>
  <si>
    <t>加减分</t>
  </si>
  <si>
    <t>单项得分</t>
  </si>
  <si>
    <t>纪律作风</t>
  </si>
  <si>
    <t>当月得分</t>
  </si>
  <si>
    <t>平均
得分</t>
  </si>
  <si>
    <t>备注</t>
  </si>
  <si>
    <t>综采一区</t>
  </si>
  <si>
    <t>李志防</t>
  </si>
  <si>
    <t>1、安全质量</t>
  </si>
  <si>
    <t>安全绩效考核得分：94.30</t>
  </si>
  <si>
    <t>2、生产任务</t>
  </si>
  <si>
    <t>1、Ⅱ7224S月度产量完成率110.16%；加3.05分；2、本月单项工程完成。</t>
  </si>
  <si>
    <t>3、经营指标</t>
  </si>
  <si>
    <t>1、材料超支10%以上，扣2分2、物资回收未完成计划，扣1分。3、电费节约2.11%，加1分。4、无资源回收处罚。5、Ⅱ7224S工作面过断层，矸石进系统，影响煤质，扣1分。6、机电设备完好率92%，不奖不罚。</t>
  </si>
  <si>
    <t>4、党建工作</t>
  </si>
  <si>
    <t>正常</t>
  </si>
  <si>
    <t>李传奇</t>
  </si>
  <si>
    <t>综采二区</t>
  </si>
  <si>
    <t>陈  军</t>
  </si>
  <si>
    <t>安全绩效考核得分：94.70</t>
  </si>
  <si>
    <t>1、月度产量完成率8231完成100%；2、本月单项工程完成。</t>
  </si>
  <si>
    <r>
      <rPr>
        <sz val="10"/>
        <color indexed="10"/>
        <rFont val="宋体"/>
        <charset val="134"/>
      </rPr>
      <t>1、材料超支10%以上，扣2分。2、物资回收未完成计划，扣1分。3、电费超计划0.88%，减1分。4、无资源回收处罚。5、8</t>
    </r>
    <r>
      <rPr>
        <sz val="10"/>
        <color indexed="10"/>
        <rFont val="Times New Roman"/>
        <charset val="0"/>
      </rPr>
      <t>₂</t>
    </r>
    <r>
      <rPr>
        <sz val="10"/>
        <color indexed="10"/>
        <rFont val="宋体"/>
        <charset val="134"/>
      </rPr>
      <t>31工作面全岩、局部采高超高多割矸石进系统，影响煤质，扣1分。6、机电设备完好率90%，不奖不罚。</t>
    </r>
  </si>
  <si>
    <t>逯  云</t>
  </si>
  <si>
    <t>安全绩效考核得分：94.20</t>
  </si>
  <si>
    <r>
      <rPr>
        <sz val="10"/>
        <color indexed="10"/>
        <rFont val="宋体"/>
        <charset val="134"/>
      </rPr>
      <t>1、材料超支10%以上，扣2分。2、物资回收未完成计划，扣1分。3、电费超计划0.88%，减1分。4、无资源回收处罚。5、8</t>
    </r>
    <r>
      <rPr>
        <sz val="10"/>
        <color indexed="10"/>
        <rFont val="Times New Roman"/>
        <charset val="0"/>
      </rPr>
      <t>₂</t>
    </r>
    <r>
      <rPr>
        <sz val="10"/>
        <color indexed="10"/>
        <rFont val="宋体"/>
        <charset val="134"/>
      </rPr>
      <t>31工作面全岩、局部采高多割矸石进系统，影响煤质，扣1分。6、机电设备完好率90%，不奖不罚。</t>
    </r>
  </si>
  <si>
    <t>采煤预备区</t>
  </si>
  <si>
    <t>沙炳斌</t>
  </si>
  <si>
    <t>安全绩效考核得分：106.1</t>
  </si>
  <si>
    <t>1、7255工作面安装。2、单项工程全部完成。</t>
  </si>
  <si>
    <t>1、材料节约10%以内，加1分。2、物资回收无计划。3、电费节约1.38%，加1分。4、无资源回收处罚。5、未发现影响煤质的行为，不奖不罚。6、机电设备完好率92%，不奖不罚。</t>
  </si>
  <si>
    <t>尚成军</t>
  </si>
  <si>
    <t>安全绩效考核得分：98.60</t>
  </si>
  <si>
    <t>综掘一区</t>
  </si>
  <si>
    <t>徐启雷</t>
  </si>
  <si>
    <t>安全绩效考核得分：95.20</t>
  </si>
  <si>
    <t>1、生产任务完成97.5%，减0.75.2、单项工程全部完成。</t>
  </si>
  <si>
    <t>1、材料超支10%以内，扣1分。2、废旧物资使用无计划。3、电费节约16.04%，加1分。4、未发现影响煤质的行为，不奖不罚。5、机电设备完好率89%，低于1个标准点，扣1分。</t>
  </si>
  <si>
    <t>综掘二区</t>
  </si>
  <si>
    <t>黄文喜</t>
  </si>
  <si>
    <t>安全绩效考核得分：93.60</t>
  </si>
  <si>
    <t>1、生产任务完成100.1%，加0.03分。2、单项工程全部完成。</t>
  </si>
  <si>
    <r>
      <rPr>
        <sz val="10"/>
        <color indexed="10"/>
        <rFont val="宋体"/>
        <charset val="134"/>
      </rPr>
      <t>1、材料超支10%以内，扣1分。2、废旧物资使用未完成计划，扣1分。3、电费节约24.13%，加1分。4、II5</t>
    </r>
    <r>
      <rPr>
        <sz val="8"/>
        <color indexed="10"/>
        <rFont val="宋体"/>
        <charset val="134"/>
      </rPr>
      <t>1</t>
    </r>
    <r>
      <rPr>
        <sz val="10"/>
        <color indexed="10"/>
        <rFont val="宋体"/>
        <charset val="134"/>
      </rPr>
      <t>12切眼过断层，矸石进系统，影响煤质，扣1分。5、机电设备完好率93%，不奖不罚。</t>
    </r>
  </si>
  <si>
    <t>李培春</t>
  </si>
  <si>
    <t>1、生产任务完成100.1%，加0.03；2、单项工程全部完成。</t>
  </si>
  <si>
    <t>掘进一区</t>
  </si>
  <si>
    <t>卢  辉</t>
  </si>
  <si>
    <t>安全绩效考核得分：93.54</t>
  </si>
  <si>
    <t>1、生产任务完成102.9%，加0.87.2、单项工程全部完成。</t>
  </si>
  <si>
    <r>
      <rPr>
        <sz val="10"/>
        <color indexed="10"/>
        <rFont val="宋体"/>
        <charset val="134"/>
      </rPr>
      <t>1、材料节约10%以内，加1分。2、废旧物资使用无计划。3、电费超计划3.20%，减1分。4、Ⅱ5</t>
    </r>
    <r>
      <rPr>
        <sz val="8"/>
        <color indexed="10"/>
        <rFont val="宋体"/>
        <charset val="134"/>
      </rPr>
      <t>1</t>
    </r>
    <r>
      <rPr>
        <sz val="10"/>
        <color indexed="10"/>
        <rFont val="宋体"/>
        <charset val="134"/>
      </rPr>
      <t>12N风巷过断层，矸石进系统，影响煤质，扣1分。5、机电设备完好率90%，不奖不罚。</t>
    </r>
  </si>
  <si>
    <t>付 强</t>
  </si>
  <si>
    <t>安全绩效考核得分：96.54</t>
  </si>
  <si>
    <t>1、生产任务完成102.9%，加0.87。2、单项工程全部完成。</t>
  </si>
  <si>
    <t>1、材料节约10%以内，加1分。2、废旧物资使用无计划。3、电费超计划3.20%，减1分。4、Ⅱ5112N风巷过断层，矸石进系统，影响煤质，扣1分。5、机电设备完好率90%，不奖不罚。</t>
  </si>
  <si>
    <t>钻
修
区</t>
  </si>
  <si>
    <t>孙忠诚</t>
  </si>
  <si>
    <t>安全绩效考核得分：99.00</t>
  </si>
  <si>
    <t>1、生产任务完成100%。</t>
  </si>
  <si>
    <t>1、材料节约10%以上，加2分。2、废旧物资使用无计划。3、电费节约4.53%，加1分。4、未发现影响煤质的行为，不奖不罚。5、机电设备完好率92%，不奖不罚。</t>
  </si>
  <si>
    <t>张  平</t>
  </si>
  <si>
    <t>机
电
科</t>
  </si>
  <si>
    <t>段  练</t>
  </si>
  <si>
    <t>安全绩效考核得分：102.0</t>
  </si>
  <si>
    <t>1、采煤完成率100%*0.7+掘进完成率100%*0.3。2、按照规定及时准确提供供电设计，不奖不罚。3、本月无影响。4、单项工程已完成。</t>
  </si>
  <si>
    <t>1、材料节约10%以上，加2分。2、修旧利废完成计划，加2分。3、未发现影响煤质的行为，不奖不罚。4、机电设备完好率95%，不奖不罚。</t>
  </si>
  <si>
    <t>张志刚</t>
  </si>
  <si>
    <t>运
输
区</t>
  </si>
  <si>
    <t>王清强</t>
  </si>
  <si>
    <t>安全绩效考核得分：92.00</t>
  </si>
  <si>
    <t>1、采煤完成率100%*0.7+掘进完成率100%*0.3。2、本月无影响，加1分。3、本月无设备供应不及时。4、本月无单项工程。</t>
  </si>
  <si>
    <t>1、材料节约10%以内，加1分。2、修旧利废完成计划，加2分。3、电费节约2.72%，加1分。4、未发现影响煤质的行为，不奖不罚。5、机电设备完好率96%，高于标准1个点，加1分。</t>
  </si>
  <si>
    <t>桑大哲</t>
  </si>
  <si>
    <t>安全绩效考核得分：91.50</t>
  </si>
  <si>
    <t>通防部</t>
  </si>
  <si>
    <t>刘文明</t>
  </si>
  <si>
    <t>安全绩效考核得分：103.0</t>
  </si>
  <si>
    <t>1、采煤完成率100%*0.7+掘进完成率100%*0.3。2、本月无影响。3、本月无监控数据传输不准确及时。4、本月单项工程完成。</t>
  </si>
  <si>
    <t>1、材料节约10%以内，加1分。2、修旧利废完成计划，加2分。3、电费节约3.29%，加1分。4、未发现影响煤质的行为，不奖不罚。5、机电设备完好率96%，高于1个标准点，加1分。</t>
  </si>
  <si>
    <t>蔡  君</t>
  </si>
  <si>
    <t>安全绩效考核得分：95.00</t>
  </si>
  <si>
    <t>坑
代
科</t>
  </si>
  <si>
    <t>陈登报</t>
  </si>
  <si>
    <t>安全绩效考核得分：97.20</t>
  </si>
  <si>
    <r>
      <rPr>
        <sz val="10"/>
        <color indexed="10"/>
        <rFont val="宋体"/>
        <charset val="134"/>
      </rPr>
      <t>1、采煤完成率100%*0.7+掘进完成率100%*0.3。2、本月无生产影响。3、本月无设备供应不及时。4、单项工程全部完成</t>
    </r>
    <r>
      <rPr>
        <sz val="10"/>
        <rFont val="宋体"/>
        <charset val="134"/>
      </rPr>
      <t>。</t>
    </r>
  </si>
  <si>
    <t>1、材料节约10%以上，加2分。2、电费节约8.63%，加1分。3、未发现影响煤质的行为，不奖不罚。4、租赁费用或设备大修费用指标本月没有超计划。5、四铁管理出现1次不到位，扣1分。</t>
  </si>
  <si>
    <t>杨仲春</t>
  </si>
  <si>
    <t>1、采煤完成率100%*0.7+掘进完成率100%*0.3。2、本月无生产影响。3、本月无设备供应不及时。4、单项工程全部完成。</t>
  </si>
  <si>
    <t>安
监
处</t>
  </si>
  <si>
    <t>李仁东</t>
  </si>
  <si>
    <t>2、工作任务</t>
  </si>
  <si>
    <t>1、采煤完成率100%*0.7+掘进完成率100%*0.3。2、1月14日早班掘进一区出现一起微伤；3、本月安全隐患全部闭合落实；4、本月无措施审查不严，造成失误的。</t>
  </si>
  <si>
    <t>1、全矿月度材料回收未完成计划，扣2分。2、电费节约8.27%，加1分。</t>
  </si>
  <si>
    <t>丁伯平</t>
  </si>
  <si>
    <t>安全绩效考核得分：95.30</t>
  </si>
  <si>
    <t>调度所</t>
  </si>
  <si>
    <t>衡肖飞</t>
  </si>
  <si>
    <t>安全绩效考核得分：93.70</t>
  </si>
  <si>
    <t>1、采煤完成率100%*0.7+掘进完成率100%*0.3。</t>
  </si>
  <si>
    <t>1、材料超支10%以上，扣2分。2、全矿月度材料回收未完成计划，扣2分。3、电费节约6.86%，加2分。</t>
  </si>
  <si>
    <t>技
术
科</t>
  </si>
  <si>
    <t>麻开辉</t>
  </si>
  <si>
    <t>安全绩效考核得分：104.1</t>
  </si>
  <si>
    <t>1、采煤完成率100%*0.7+掘进完成率100%*0.3。2、综采一、二区完成110.16%、85.9%；掘进一区100.1%、综掘一区97.5%、综掘二区100.1%，作业计划误差没有超过10%。3、本月无技术失误被追责；4、进尺无弄虚作假被通报的；5、本月无措施审查不严造成失误的。</t>
  </si>
  <si>
    <t>1、材料网，锚索、钢带、道木、锚杆节约加5分。2、全矿月度材料回收未完成计划，扣2分。3、修复支护用品使用率未完成计划，扣1分。</t>
  </si>
  <si>
    <t>臧恒断</t>
  </si>
  <si>
    <t>安全绩效考核得分：103.6</t>
  </si>
  <si>
    <t>地
测
科</t>
  </si>
  <si>
    <t>张大伟</t>
  </si>
  <si>
    <t>1、采煤完成率100%*0.7+掘进完成率100%*0.3。2、本月水文预报及时.3、本月无探放水影响生产的；4、本月没有出现测量放线失误或误报；5、本月无验收被通报的；6、本月无措施审查不严造成失误的。</t>
  </si>
  <si>
    <t>1、灰分差在2个点以上，扣2分。2、材料节约，加1分。3、电费节约5.00%，加1分。</t>
  </si>
  <si>
    <t>征
迁
办</t>
  </si>
  <si>
    <t>吴新恒</t>
  </si>
  <si>
    <t>1、采煤完成率100%*0.7+掘进完成率100%*0.3。2、征迁复垦全部完成。3、本月无水质不达标和环保被投诉。</t>
  </si>
  <si>
    <t>本月没有出现超公司计划</t>
  </si>
  <si>
    <t>瓦
斯
办</t>
  </si>
  <si>
    <t>杨  森</t>
  </si>
  <si>
    <t>安全绩效考核得分：100.5</t>
  </si>
  <si>
    <t>1、采煤完成率100%*0.7+掘进完成率100%*0.3。2、本月抽查钻孔5次。3、本月无措施审查不严，造成失误的。4、各项巡查记录无造假。</t>
  </si>
  <si>
    <t>材料节约加2分。</t>
  </si>
  <si>
    <t>煤质运销科</t>
  </si>
  <si>
    <t>胡俊峰</t>
  </si>
  <si>
    <t>安全绩效考核得分：96.50</t>
  </si>
  <si>
    <t>1、采煤完成率100%*0.7+掘进完成率100%*0.3。2、月度订单完成率65.87%；。3、商品煤综合产出率47.2%；4、本月无产品质量、数量被投诉的。5、本月抽检8次</t>
  </si>
  <si>
    <t>1、材料超支10%以内，扣1分。2、油脂未超计划，不奖不罚。</t>
  </si>
  <si>
    <t>姚文飞</t>
  </si>
  <si>
    <t>物
管
科</t>
  </si>
  <si>
    <t>吴继辉</t>
  </si>
  <si>
    <t>1、材料节约10%以上加2分。2、电费节约3.21%，加1分。</t>
  </si>
  <si>
    <t>董飞</t>
  </si>
  <si>
    <t>1、材料节约10%以上，加2分。2、电费节约3.21%，加1分。</t>
  </si>
  <si>
    <t>后勤服务科</t>
  </si>
  <si>
    <t>夏中华</t>
  </si>
  <si>
    <t>1、材料超支10%以上，扣2分。2、油脂未超计划，不奖不罚。3、电费超计划0.07%，减1分。4、设备完好率90%，不奖不罚。</t>
  </si>
  <si>
    <t>曹吉文</t>
  </si>
  <si>
    <t>财
务
科</t>
  </si>
  <si>
    <t>吴超</t>
  </si>
  <si>
    <t>1、采煤完成率100%*0.7+掘进完成率100%*0.3</t>
  </si>
  <si>
    <t>陈建</t>
  </si>
  <si>
    <t>劳资科</t>
  </si>
  <si>
    <t>张仿德</t>
  </si>
  <si>
    <t>培训办</t>
  </si>
  <si>
    <t>李超</t>
  </si>
  <si>
    <t>电费节约5.43%，加1分。</t>
  </si>
  <si>
    <t>经管部</t>
  </si>
  <si>
    <t>吴  伟</t>
  </si>
  <si>
    <t>1、采煤完成率100%*0.7+掘进完成率100%*0.3。2、本月没有出现物资采购不及时影响生产。3、本月土建、安装工程全部完成。4、本月无工程质量不合格造成重大损失的。</t>
  </si>
  <si>
    <t>办
公
室</t>
  </si>
  <si>
    <t>周  斌</t>
  </si>
  <si>
    <t>1、采煤完成率100%*0.7+掘进完成率100%*0.3。2、无影响造成瓦斯上传中断。</t>
  </si>
  <si>
    <t>1、车辆维修费用未超计划，不奖不罚。2、油脂未超计划。</t>
  </si>
  <si>
    <t>组
织
部</t>
  </si>
  <si>
    <t>任立志</t>
  </si>
  <si>
    <t>刘  佳</t>
  </si>
  <si>
    <t>纪
委</t>
  </si>
  <si>
    <t>毛玉军</t>
  </si>
  <si>
    <t>3、党建工作</t>
  </si>
  <si>
    <t>宣
传
部</t>
  </si>
  <si>
    <t>白云龙</t>
  </si>
  <si>
    <t>工
会</t>
  </si>
  <si>
    <t>应治岭</t>
  </si>
  <si>
    <t>郭本红</t>
  </si>
  <si>
    <t>团
委</t>
  </si>
  <si>
    <t>荣珍珠</t>
  </si>
  <si>
    <t>安全绩效考核得分：100.0</t>
  </si>
  <si>
    <t>武
保
科</t>
  </si>
  <si>
    <t>汪允华</t>
  </si>
  <si>
    <t>电费节约4.88%，加1分。</t>
  </si>
  <si>
    <t xml:space="preserve">黄  锋  </t>
  </si>
  <si>
    <t>计
生
办</t>
  </si>
  <si>
    <t>赵太红</t>
  </si>
  <si>
    <t>电费持平。</t>
  </si>
  <si>
    <t>双
退
办</t>
  </si>
  <si>
    <t>孙道松</t>
  </si>
  <si>
    <t>贾银华</t>
  </si>
  <si>
    <t xml:space="preserve">    单位负责人：                     审核人：                     制表人：</t>
  </si>
  <si>
    <t>任楼煤矿2018年1月份掘进系统主管队长综合考核结果公示表</t>
  </si>
  <si>
    <r>
      <rPr>
        <sz val="10"/>
        <rFont val="宋体"/>
        <charset val="134"/>
      </rPr>
      <t xml:space="preserve">赵伟
</t>
    </r>
    <r>
      <rPr>
        <sz val="8"/>
        <rFont val="宋体"/>
        <charset val="134"/>
      </rPr>
      <t>（五队）</t>
    </r>
  </si>
  <si>
    <t xml:space="preserve">1、三违：一般1人，轻微2人，扣2分
2、工伤：无；加1分
3、质量标准化得分：/
</t>
  </si>
  <si>
    <t>掘进进尺完成95%，扣1.5分。</t>
  </si>
  <si>
    <t>1、材料节约10%以内，加1分。2、废旧物资无计划。</t>
  </si>
  <si>
    <t>4、班组建设</t>
  </si>
  <si>
    <r>
      <rPr>
        <sz val="10"/>
        <rFont val="宋体"/>
        <charset val="134"/>
      </rPr>
      <t xml:space="preserve">彭怀林
</t>
    </r>
    <r>
      <rPr>
        <sz val="8"/>
        <rFont val="宋体"/>
        <charset val="134"/>
      </rPr>
      <t>（二队）</t>
    </r>
  </si>
  <si>
    <t xml:space="preserve">1、三违：一般1人，轻微3人；扣2.5分
2、工伤：无；加1分
3、质量标准化得分：/
</t>
  </si>
  <si>
    <t>掘进进尺完成100%.</t>
  </si>
  <si>
    <t>1、材料超支10%以内，扣1分。2、废旧物资无计划。</t>
  </si>
  <si>
    <r>
      <rPr>
        <sz val="10"/>
        <rFont val="宋体"/>
        <charset val="134"/>
      </rPr>
      <t xml:space="preserve">黄思涛
</t>
    </r>
    <r>
      <rPr>
        <sz val="8"/>
        <rFont val="宋体"/>
        <charset val="134"/>
      </rPr>
      <t>（三队）</t>
    </r>
  </si>
  <si>
    <t>1、三违：轻微6人；扣3分
2、工伤：无；加1分
3、质量标准化得分：90.5。</t>
  </si>
  <si>
    <t>1、材料节约10%以内，加1分。2、废旧物资使用未完成计划，扣1分。</t>
  </si>
  <si>
    <r>
      <rPr>
        <sz val="10"/>
        <rFont val="宋体"/>
        <charset val="134"/>
      </rPr>
      <t>武新宝</t>
    </r>
    <r>
      <rPr>
        <sz val="8"/>
        <rFont val="宋体"/>
        <charset val="134"/>
      </rPr>
      <t>（四队）</t>
    </r>
    <r>
      <rPr>
        <sz val="10"/>
        <rFont val="宋体"/>
        <charset val="134"/>
      </rPr>
      <t xml:space="preserve"> </t>
    </r>
  </si>
  <si>
    <t xml:space="preserve">1、三违：一般1人，轻微7人；扣4.5分
2、工伤：无；加1分
3、质量标准化得分：90。
</t>
  </si>
  <si>
    <t>掘进进尺完成100.2%，加0.06分。</t>
  </si>
  <si>
    <t>1、材料超支10%以内，扣1分。2、废旧物资未完成计划，扣1分。</t>
  </si>
  <si>
    <r>
      <rPr>
        <sz val="10"/>
        <rFont val="宋体"/>
        <charset val="134"/>
      </rPr>
      <t xml:space="preserve">史胜红
</t>
    </r>
    <r>
      <rPr>
        <sz val="8"/>
        <rFont val="宋体"/>
        <charset val="134"/>
      </rPr>
      <t>（一队）</t>
    </r>
  </si>
  <si>
    <t xml:space="preserve">1、三违：/
2、工伤：/
3、质量标准化得分：/
</t>
  </si>
  <si>
    <t>掘进进尺完成103.1%，加0.93分。</t>
  </si>
  <si>
    <t>材料超支10%以上，加2分。2、废旧物资无计划。</t>
  </si>
  <si>
    <r>
      <rPr>
        <sz val="10"/>
        <rFont val="宋体"/>
        <charset val="134"/>
      </rPr>
      <t xml:space="preserve">朱宏光
</t>
    </r>
    <r>
      <rPr>
        <sz val="8"/>
        <rFont val="宋体"/>
        <charset val="134"/>
      </rPr>
      <t>（二队）</t>
    </r>
  </si>
  <si>
    <t xml:space="preserve">1、三违：一般1人，轻微8人；扣5分
2、工伤：无；加1分
3、质量标准化得分：89，扣1分
</t>
  </si>
  <si>
    <t>掘进进尺完成102.8%，加0.84分。</t>
  </si>
  <si>
    <t>材料超支10%以内，扣1分。2、废旧物资无计划。</t>
  </si>
  <si>
    <r>
      <rPr>
        <sz val="10"/>
        <rFont val="宋体"/>
        <charset val="134"/>
      </rPr>
      <t xml:space="preserve">李元方
</t>
    </r>
    <r>
      <rPr>
        <sz val="8"/>
        <rFont val="宋体"/>
        <charset val="134"/>
      </rPr>
      <t>（三队）</t>
    </r>
  </si>
  <si>
    <t>1、三违：轻微4人；扣2分
2、工伤：无；加1分
3、质量标准化得分：90.25。</t>
  </si>
  <si>
    <t>掘进进尺完成102.7%，加0.81分。</t>
  </si>
  <si>
    <t>钻修区</t>
  </si>
  <si>
    <r>
      <rPr>
        <sz val="10"/>
        <rFont val="宋体"/>
        <charset val="134"/>
      </rPr>
      <t xml:space="preserve">王朋
</t>
    </r>
    <r>
      <rPr>
        <sz val="8"/>
        <rFont val="宋体"/>
        <charset val="134"/>
      </rPr>
      <t>（一队）</t>
    </r>
  </si>
  <si>
    <t>1、三违：无；加0.5分
2、工伤：无；加1分
3、质量标准化得分：92</t>
  </si>
  <si>
    <t>任务完成，不奖不罚。</t>
  </si>
  <si>
    <t>材料超支10%以内扣1分，废旧物资无计划。</t>
  </si>
  <si>
    <r>
      <rPr>
        <sz val="10"/>
        <rFont val="宋体"/>
        <charset val="134"/>
      </rPr>
      <t xml:space="preserve">赵士健
</t>
    </r>
    <r>
      <rPr>
        <sz val="8"/>
        <rFont val="宋体"/>
        <charset val="134"/>
      </rPr>
      <t>（一队）</t>
    </r>
    <r>
      <rPr>
        <sz val="10"/>
        <rFont val="宋体"/>
        <charset val="134"/>
      </rPr>
      <t xml:space="preserve">
</t>
    </r>
  </si>
  <si>
    <t>1、三违：无；加0.5分
2、工伤：无；加1分
3、质量标准化得分：/</t>
  </si>
  <si>
    <r>
      <rPr>
        <sz val="10"/>
        <rFont val="宋体"/>
        <charset val="134"/>
      </rPr>
      <t xml:space="preserve">陈兴武
</t>
    </r>
    <r>
      <rPr>
        <sz val="8"/>
        <rFont val="宋体"/>
        <charset val="134"/>
      </rPr>
      <t>（二队）</t>
    </r>
  </si>
  <si>
    <t>1、三违：无；加0.5分
2、工伤：无；加1分
3、质量标准化得分：/。</t>
  </si>
  <si>
    <r>
      <rPr>
        <sz val="10"/>
        <rFont val="宋体"/>
        <charset val="134"/>
      </rPr>
      <t xml:space="preserve">徐彪
</t>
    </r>
    <r>
      <rPr>
        <sz val="8"/>
        <rFont val="宋体"/>
        <charset val="134"/>
      </rPr>
      <t>（三队）</t>
    </r>
  </si>
  <si>
    <t>1、三违：轻微1人，扣0.5分
2、工伤：无；加1分
3、质量标准化得分：/。</t>
  </si>
  <si>
    <t>1、材料节约10%以内，加1分。2废旧物资无计划。</t>
  </si>
  <si>
    <r>
      <rPr>
        <sz val="10"/>
        <rFont val="宋体"/>
        <charset val="134"/>
      </rPr>
      <t xml:space="preserve">黄怀琪
</t>
    </r>
    <r>
      <rPr>
        <sz val="7"/>
        <rFont val="宋体"/>
        <charset val="134"/>
      </rPr>
      <t>（机电队）</t>
    </r>
  </si>
  <si>
    <t>1、三违：无；加0.5分
2、工伤：无。加1分</t>
  </si>
  <si>
    <t>材料节约10%以内，加1分。2、废旧物资无计划。</t>
  </si>
  <si>
    <r>
      <rPr>
        <sz val="10"/>
        <rFont val="宋体"/>
        <charset val="134"/>
      </rPr>
      <t xml:space="preserve">孙峰剑
</t>
    </r>
    <r>
      <rPr>
        <sz val="8"/>
        <rFont val="宋体"/>
        <charset val="134"/>
      </rPr>
      <t>（钻机队）</t>
    </r>
  </si>
  <si>
    <t>1、三违：轻微4人；扣2分
2、工伤：无；加1分
3、质量标准化得分：92</t>
  </si>
  <si>
    <t>材料节约10%以上，加2分。2、废旧物资无计划。</t>
  </si>
  <si>
    <t>任楼煤矿2018年2月份基层单位党政负责人综合考核结果公示表</t>
  </si>
  <si>
    <t>安全绩效考核得分：97.60</t>
  </si>
  <si>
    <t>1、Ⅱ7224S月度产量完成率121.58%；加6.47分；2、本月单项工程完成。</t>
  </si>
  <si>
    <t>1、材料超支10%以上，扣2分2、物资回收完成计划，加1分。3、电费节约3.87%，加1分。4、资源回收处罚1次，扣1分。5、Ⅱ7224S工作面过断层，矸石进系统，影响煤质，扣1分。6、机电设备完好率91%，不奖不罚。</t>
  </si>
  <si>
    <t>安全绩效考核得分：97.10</t>
  </si>
  <si>
    <t>安全绩效考核得分：76.00</t>
  </si>
  <si>
    <t>1、月度产量完成率8231完成128.55%；加8.57分。2、本月单项工程完成。</t>
  </si>
  <si>
    <r>
      <rPr>
        <sz val="10"/>
        <color indexed="10"/>
        <rFont val="宋体"/>
        <charset val="134"/>
      </rPr>
      <t>1、材料节余10%以上，加2分。2、物资回收未完成计划，扣1分。3、电费节约8.07%，加1分。4、无资源回收处罚。5、8</t>
    </r>
    <r>
      <rPr>
        <sz val="10"/>
        <color indexed="10"/>
        <rFont val="Times New Roman"/>
        <charset val="0"/>
      </rPr>
      <t>₂</t>
    </r>
    <r>
      <rPr>
        <sz val="10"/>
        <color indexed="10"/>
        <rFont val="宋体"/>
        <charset val="134"/>
      </rPr>
      <t>31工作面采高超高多割矸石进系统，影响煤质，扣1分。6、机电设备完好率90%，不奖不罚。</t>
    </r>
  </si>
  <si>
    <t>安全绩效考核得分：77.00</t>
  </si>
  <si>
    <r>
      <rPr>
        <sz val="10"/>
        <color indexed="10"/>
        <rFont val="宋体"/>
        <charset val="134"/>
      </rPr>
      <t>1、材料节余10%以上，加2分。2、物资回收未完成计划，扣1分。3、电费节约8.07%，加1分。4、无资源回收处罚。5、8</t>
    </r>
    <r>
      <rPr>
        <sz val="10"/>
        <color indexed="10"/>
        <rFont val="Times New Roman"/>
        <charset val="0"/>
      </rPr>
      <t>₂</t>
    </r>
    <r>
      <rPr>
        <sz val="10"/>
        <color indexed="10"/>
        <rFont val="宋体"/>
        <charset val="134"/>
      </rPr>
      <t>31工作面采高多割矸石进系统，影响煤质，扣1分。6、机电设备完好率90%，不奖不罚。</t>
    </r>
  </si>
  <si>
    <t>1、材料节约10%以上，加2分。2、物资回收完成计划加1分。3、电费节约6.52%，加1分。4、无资源回收处罚。5、未发现影响煤质的行为，不奖不罚。6、机电设备完好率90%，不奖不罚。</t>
  </si>
  <si>
    <t>安全绩效考核得分：97.50</t>
  </si>
  <si>
    <t>安全绩效考核得分：97.36</t>
  </si>
  <si>
    <t>1、材料超支10%以内，扣1分。2、废旧物资使用无计划。3、电费超计划4.73%，减1分。4、未发现影响煤质的行为，不奖不罚。5、机电设备完好率92%，不奖不罚。</t>
  </si>
  <si>
    <t>安全绩效考核得分：83.60</t>
  </si>
  <si>
    <t>1、生产任务完成97.5%，减0.75分。2、单项工程全部完成。</t>
  </si>
  <si>
    <t>1、材料超支10%以内，扣1分。2、废旧物资使用完成计划，加1分。3、电费节约28.35%，加1分。4、7255外切眼刷大，矸石进系统，影响煤质，扣1分。5、机电设备完好率91%，不奖不罚。</t>
  </si>
  <si>
    <t>1、生产任务完成97.5%，减0.75分；2、单项工程全部完成。</t>
  </si>
  <si>
    <t>安全绩效考核得分：87.20</t>
  </si>
  <si>
    <t>1、生产任务完成90.1%，减2.97分.2、单项工程全部完成。</t>
  </si>
  <si>
    <t>1、材料超支10%以上，扣2分。2、废旧物资使用无计划。3、电费节约17.19%，加1分。4、未发现影响煤质的行为，不奖不罚。5、机电设备完好率88%，扣2分。</t>
  </si>
  <si>
    <t>1、生产任务完成90.1%，减2.97分。2、单项工程全部完成。</t>
  </si>
  <si>
    <t>安全绩效考核得分：99.80</t>
  </si>
  <si>
    <t>1、生产任务完成100%。2、单项工程全部完成。</t>
  </si>
  <si>
    <t>1、材料节约10%以内，加1分。2、废旧物资使用无计划。3、电费节约9.53%，加1分。4、未发现影响煤质的行为，不奖不罚。5、机电设备完好率91%，不奖不罚。</t>
  </si>
  <si>
    <t>1、材料节约10%以上，加2分。2、修旧利废完成计划，加2分。3、未发现影响煤质的行为，不奖不罚。4、机电设备完好率96%，高一个标准点，加1分。</t>
  </si>
  <si>
    <t>安全绩效考核得分：97.00</t>
  </si>
  <si>
    <t>1、材料节约10%以上，加2分。2、修旧利废完成计划，加2分。3、未发现影响煤质的行为，不奖不罚。4、机电设备完好率96%，高于一个标准点，加1分。</t>
  </si>
  <si>
    <t>1、采煤完成率100%*0.7+掘进完成率100%*0.3。2、本月无影响，加1分。3、本月物料、车皮运送不及时扣1分。4、本月无单项工程。</t>
  </si>
  <si>
    <t>1、材料节约10%以内，加1分。2、修旧利废完成计划，加2分。3、电费节约5.72%，加1分。4、未发现影响煤质的行为，不奖不罚。5、机电设备完好率95%，不奖不罚。</t>
  </si>
  <si>
    <t>安全绩效考核得分：98.50</t>
  </si>
  <si>
    <t>安全绩效考核得分：105.0</t>
  </si>
  <si>
    <t>1、材料节约10%以内，加1分。2、修旧利废完成计划，加2分。3、电费节约3.96%，加1分。4、未发现影响煤质的行为，不奖不罚。5、机电设备完好率96%，高于1个标准点，加1分。</t>
  </si>
  <si>
    <t>安全绩效考核得分：90.20</t>
  </si>
  <si>
    <t>1、材料节约10%以上，加2分。2、电费节约1.88%，加1分。3、未发现影响煤质的行为，不奖不罚。4、租赁费用或设备大修费用指标本月没有超计划。5、四铁管理出现1次不到位，扣1分。</t>
  </si>
  <si>
    <t>1、采煤完成率100%*0.7+掘进完成率100%*0.3。2、2月2日中班综采二区、综掘二区各出现一起轻、微伤；3、本月安全隐患全部闭合落实；4、本月无措施审查不严，造成失误的。</t>
  </si>
  <si>
    <t>1、全矿月度材料回收完成计划，加2分。2、电费节约5.6%，加1分。</t>
  </si>
  <si>
    <t>1、材料节约10%以上，加2分。2、全矿月度材料回收完成计划，加2分。3、电费节约6.31%，加2分。</t>
  </si>
  <si>
    <t>1、采煤完成率100%*0.7+掘进完成率100%*0.3。2、综采一、二区完成121.58%、128.55%；掘进一区90.1%、综掘一区97.5%、综掘二区97.5%。3、本月无技术失误被追责；4、进尺无弄虚作假被通报的；5、本月无措施审查不严造成失误的。</t>
  </si>
  <si>
    <t>1、材料超计划扣2分。2、全矿月度材料回收完成计划，加2分。3、修复支护用品使用率未完成计划，扣1分。</t>
  </si>
  <si>
    <t>安全绩效考核得分：89.20</t>
  </si>
  <si>
    <t>1、灰分差在2个点以内，加2分。2、全矿月度防治水材料节约，加1分。3、材料节约10%以上，加2分。4、电费超计划17.5%，减1分。</t>
  </si>
  <si>
    <t>安全绩效考核得分：106.0</t>
  </si>
  <si>
    <t>1、全矿一通三防材料节约加2分。2、材料节约10%以上加2分。</t>
  </si>
  <si>
    <t>1、采煤完成率100%*0.7+掘进完成率100%*0.3。2、月度订单完成率77.31%；3、商品煤综合产出率38.03%；4、本月无产品质量、数量被投诉的。5、本月抽检8次</t>
  </si>
  <si>
    <t>1、材料节约10%以上，加2分。2、油脂未超计划，不奖不罚。</t>
  </si>
  <si>
    <t>1、采煤完成率100%*0.7+掘进完成率100%*0.3。2、月度订单完成率77.31%；。3、商品煤综合产出率38.03%；4、本月无产品质量、数量被投诉的。5、本月抽检8次</t>
  </si>
  <si>
    <t>1、采煤完成率100%*0.7+掘进完成率100%*0.3。2、材料、配件供应及时，不奖不罚。3、材料台账建立准确，账实相符，不奖不罚。</t>
  </si>
  <si>
    <t>1、材料节约10%以上加2分。2、电费超计划3.74%，减1分。</t>
  </si>
  <si>
    <t>1、材料节约10%以上，加2分。2、电费超计划3.74%，减1分。</t>
  </si>
  <si>
    <t>1、材料节约10%以上，加2分。2、油脂未超计划，不奖不罚。3、电费节约2.53%，加1分。4、设备完好率94%，不奖不罚。</t>
  </si>
  <si>
    <t>电费节约8%，加1分。</t>
  </si>
  <si>
    <t>1、车辆维修费用未超计划，不奖不罚。2、油脂超计划，扣2分。</t>
  </si>
  <si>
    <t>安全绩效考核得分：96.36</t>
  </si>
  <si>
    <t>电费节约5.95%，加1分。</t>
  </si>
  <si>
    <t>任楼煤矿2018年2月份掘进系统主管队长综合考核结果公示表</t>
  </si>
  <si>
    <t xml:space="preserve">1、三违：一般1人，轻微7人，扣4.5分
2、工伤：无；加1分
3、质量标准化得分：/
</t>
  </si>
  <si>
    <t xml:space="preserve">1、三违：轻微1人；扣0.5分
2、工伤：无；加1分
3、质量标准化得分：/
</t>
  </si>
  <si>
    <t>1、三违：一般5人，轻微1人；扣5.5分
2、工伤：无；加1分
3、质量标准化得分：90。</t>
  </si>
  <si>
    <t>1、材料超支10%以内，扣1分。2、废旧物资使用完成计划，加1分。</t>
  </si>
  <si>
    <t xml:space="preserve">1、三违：一般1人，轻微2人；扣2分
2、工伤：轻伤1人；扣3分
3、质量标准化得分：/
</t>
  </si>
  <si>
    <t>掘进进尺完成100%。</t>
  </si>
  <si>
    <t>1、材料节约10%以内，加1分。2、废旧物资完成计划，加1分。</t>
  </si>
  <si>
    <t xml:space="preserve">1、三违：一般6人，轻微1人；扣6.5分
2、工伤：无，加1分
3、质量标准化得分：89.5，扣0.25 
4、停止作业（设备）：2次，扣4分
</t>
  </si>
  <si>
    <t>掘进进尺完成70%，扣9分。</t>
  </si>
  <si>
    <t>材料超支10%以上，扣2分。2、废旧物资无计划。</t>
  </si>
  <si>
    <t xml:space="preserve">1、三违：无，加0.5分
2、工伤：无；加1分
3、质量标准化得分：/
</t>
  </si>
  <si>
    <t>1、三违：轻微4人；扣2分
2、工伤：无；加1分
3、质量标准化得分：90.5。4、停止作业（设备）：1次，扣2分</t>
  </si>
  <si>
    <t>掘进进尺完成100.3%，加0.09分。</t>
  </si>
  <si>
    <t>1、材料超支10%以上，扣2分。2、废旧物资无计划。</t>
  </si>
  <si>
    <t>1、三违：无；加0.5分
2、工伤：无；加1分
3、质量标准化得分：91</t>
  </si>
  <si>
    <t>材料节约10%以内加1分，废旧物资无计划。</t>
  </si>
  <si>
    <t>1、材料超支10%以内，扣1分。2废旧物资无计划。</t>
  </si>
  <si>
    <t>废旧物资无计划。</t>
  </si>
  <si>
    <t>1、三违：无，加0.5分
2、工伤：无；加1分
3、质量标准化得分：91</t>
  </si>
  <si>
    <t>任楼煤矿2018年3月份基层单位党政负责人综合考核结果公示表</t>
  </si>
  <si>
    <t>安全绩效考核得分：92.90</t>
  </si>
  <si>
    <t>1、Ⅱ7224S月度产量完成率121.5%；加6.45分；2、本月单项工程完成。</t>
  </si>
  <si>
    <t>1、材料超支10%以内，扣1分2、物资回收未完成计划，扣1分。3、电费节约5.48%，加1分。4、资源回收处罚2次，扣2分。5、Ⅱ7224S工作面过断层，矸石进系统，影响煤质，扣1分。6、机电设备完好率93%，不奖不罚。</t>
  </si>
  <si>
    <t>安全绩效考核得分：93.90</t>
  </si>
  <si>
    <t>安全绩效考核得分：99.10</t>
  </si>
  <si>
    <t>1、月度产量完成率8231完成105.5%；加1.65分。2、本月单项工程完成。</t>
  </si>
  <si>
    <r>
      <rPr>
        <sz val="10"/>
        <color indexed="10"/>
        <rFont val="宋体"/>
        <charset val="134"/>
      </rPr>
      <t>1、材料超支10%以上，扣2分。2、物资回收未完成计划，扣1分。3、电费节约5.96%，加1分。4、无资源回收处罚。5、8</t>
    </r>
    <r>
      <rPr>
        <sz val="10"/>
        <color indexed="10"/>
        <rFont val="Times New Roman"/>
        <charset val="0"/>
      </rPr>
      <t>₂</t>
    </r>
    <r>
      <rPr>
        <sz val="10"/>
        <color indexed="10"/>
        <rFont val="宋体"/>
        <charset val="134"/>
      </rPr>
      <t>31工作面采高超高多割矸石进系统，影响煤质，扣1分。6、机电设备完好率94%，不奖不罚。</t>
    </r>
  </si>
  <si>
    <t>安全绩效考核得分：99.60</t>
  </si>
  <si>
    <r>
      <rPr>
        <sz val="10"/>
        <color indexed="10"/>
        <rFont val="宋体"/>
        <charset val="134"/>
      </rPr>
      <t>1、材料超支10%以上，扣2分。2、物资回收未完成计划，扣1分。3、电费节约5.96%，加1分。4、无资源回收处罚。5、8</t>
    </r>
    <r>
      <rPr>
        <sz val="10"/>
        <color indexed="10"/>
        <rFont val="Times New Roman"/>
        <charset val="0"/>
      </rPr>
      <t>₂</t>
    </r>
    <r>
      <rPr>
        <sz val="10"/>
        <color indexed="10"/>
        <rFont val="宋体"/>
        <charset val="134"/>
      </rPr>
      <t>31工作面采高多割矸石进系统，影响煤质，扣1分。6、机电设备完好率94%，不奖不罚。</t>
    </r>
  </si>
  <si>
    <t>安全绩效考核得分：97.80</t>
  </si>
  <si>
    <t>1、7255工作面安装、回采完成89.3%，扣3.21分。2、单项工程全部完成。</t>
  </si>
  <si>
    <t>1、材料节约10%以内，加1分。2、物资回收完成计划加1分。3、电费超计划3.48%，减1分。4、资源回收处罚1次，扣1分。5、未发现影响煤质的行为，不奖不罚。6、机电设备完好率92%，不奖不罚。</t>
  </si>
  <si>
    <t>安全绩效考核得分：96.80</t>
  </si>
  <si>
    <t>安全绩效考核得分：86.60</t>
  </si>
  <si>
    <t>1、生产任务完成91.4%，减2.58分.2、单项工程全部完成。</t>
  </si>
  <si>
    <t>1、材料节约10%以是，加2分。2、废旧物资使用无计划。3、电费节约63.54%，加1分。4、未发现影响煤质的行为，不奖不罚。5、机电设备完好率91%，不奖不罚。</t>
  </si>
  <si>
    <t>安全绩效考核得分：93.00</t>
  </si>
  <si>
    <t>1、生产任务完成100.7%，加0.21分。2、单项工程全部完成。</t>
  </si>
  <si>
    <t>1、材料节约10%以内，加1分。2、废旧物资使用无计划。3、电费超计划1.26%，减1分。4、未发现影响煤质的行为，不奖不罚。5、机电设备完好率91%，不奖不罚。</t>
  </si>
  <si>
    <t>吴学健</t>
  </si>
  <si>
    <t>安全绩效考核得分：90.00</t>
  </si>
  <si>
    <t>1、生产任务完成100.7%，加0.21分；2、单项工程全部完成。</t>
  </si>
  <si>
    <t>陶常杰</t>
  </si>
  <si>
    <t>安全绩效考核得分：101.0</t>
  </si>
  <si>
    <t>1、生产任务完成106.5%，加1.95分.2、单项工程全部完成。</t>
  </si>
  <si>
    <t>1、材料节约10%以上，加2分。2、废旧物资使用无计划。3、电费节约9.32%，加1分。4、未发现影响煤质的行为，不奖不罚。5、机电设备完好率90%，不奖不罚。</t>
  </si>
  <si>
    <t>谢保强</t>
  </si>
  <si>
    <t>1、生产任务完成106.5%，加1.95分。2、单项工程全部完成。</t>
  </si>
  <si>
    <t>掘进二区</t>
  </si>
  <si>
    <t>吴继波</t>
  </si>
  <si>
    <t>安全绩效考核得分：86.40</t>
  </si>
  <si>
    <t>1、生产任务完成100.7%，加0.21分.2、单项工程全部完成。</t>
  </si>
  <si>
    <t>1、材料超支10%以内，扣1分。2、废旧物资使用无计划。3、电费超计划3.52%，减1分。4、未发现影响煤质的行为，不奖不罚。5、机电设备完好率90%，不奖不罚。</t>
  </si>
  <si>
    <t>王武</t>
  </si>
  <si>
    <t>安全绩效考核得分：99.40</t>
  </si>
  <si>
    <t>1、材料节约10%以上，加2分。2、废旧物资使用无计划。3、电费超计划1.11%，减1分。4、未发现影响煤质的行为，不奖不罚。5、机电设备完好率91%，不奖不罚。</t>
  </si>
  <si>
    <t>安全绩效考核得分：98.40</t>
  </si>
  <si>
    <t>张晓伟</t>
  </si>
  <si>
    <t>1、材料节约10%以内，加1分。2、修旧利废完成计划，加2分。3、未发现影响煤质的行为，不奖不罚。4、机电设备完好率98%，高三个标准点，加3分。</t>
  </si>
  <si>
    <t>1、材料节约10%以内，加1分。2、修旧利废完成计划，加2分。3、未发现影响煤质的行为，不奖不罚。4、机电设备完好率98%，高于三个标准点，加3分。</t>
  </si>
  <si>
    <t>安全绩效考核得分：106.5</t>
  </si>
  <si>
    <t>1、材料节约10%以内，加1分。2、修旧利废完成计划，加2分。3、电费超计划0.62%，减1分。4、未发现影响煤质的行为，不奖不罚。5、机电设备完好率95%，不奖不罚。</t>
  </si>
  <si>
    <t>安全绩效考核得分：104.0</t>
  </si>
  <si>
    <t>安全绩效考核得分：100.8</t>
  </si>
  <si>
    <t>1、材料节约10%以上，加2分。2、修旧利废完成计划，加2分。3、电费节约2.69%，加1分。4、未发现影响煤质的行为，不奖不罚。5、机电设备完好率95%，不奖不罚。</t>
  </si>
  <si>
    <t>安全绩效考核得分：96.10</t>
  </si>
  <si>
    <t>1、采煤完成率100%*0.7+掘进完成率100%*0.3。2、本月无生产影响。3、本月无设备供应不及时。4、单项工程全部完成。5、修旧利废产值增加3.4%。</t>
  </si>
  <si>
    <t>1、材料超支10%以上，扣2分。2、电费节约8.11%，加1分。3、未发现影响煤质的行为，不奖不罚。4、租赁费用或设备大修费用指标本月没有超计划。5、四铁管理未出现不到位。</t>
  </si>
  <si>
    <t>邱增强</t>
  </si>
  <si>
    <t>1、全矿月度材料回收完成计划，加2分。2、电费节约65.70%，加1分。</t>
  </si>
  <si>
    <t>安全绩效考核得分：93.40</t>
  </si>
  <si>
    <t>1、材料节约10%以内，加1分。2、全矿月度材料回收完成计划，加2分。3、电费节约8.34%，加2分。</t>
  </si>
  <si>
    <t>吴义泉</t>
  </si>
  <si>
    <t>1、采煤完成率100%*0.7+掘进完成率100%*0.3。2、综采一、二区、预备区完成121.5%、105.5%/89.3%扣0.5分；掘进一区、二区104.5%、100.7%；综掘一区91.4%、综掘二区100.7%。扣0.5分。3、本月无技术失误被追责；4、进尺无弄虚作假被通报的；5、本月无措施审查不严造成失误的。</t>
  </si>
  <si>
    <t>1、材料节约加2分。2、全矿月度材料回收完成计划，加2分。3、修复支护用品使用率完成计划，加1分。</t>
  </si>
  <si>
    <t>安全绩效考核得分：86.80</t>
  </si>
  <si>
    <t>1、灰分差在2个点以内，加2分。2、全矿月度防治水材料节约，加1分。3、材料超支10%以内，扣1分。4、电费节约11.15%，加1分。</t>
  </si>
  <si>
    <t>1、采煤完成率100%*0.7+掘进完成率100%*0.3。2、月度订单完成率85.46%；3、商品煤综合产出率64.2%；4、本月无产品质量、数量被投诉的。5、本月抽检8次</t>
  </si>
  <si>
    <t>1、采煤完成率100%*0.7+掘进完成率100%*0.3。2、月度订单完成率85.46%；。3、商品煤综合产出率64.2%；4、本月无产品质量、数量被投诉的。5、本月抽检8次</t>
  </si>
  <si>
    <t>1、材料超支10%以上，扣2分。2、电费节约14.26%，加1分。</t>
  </si>
  <si>
    <t>1、材料超支10%以上，扣2分。2、油脂未超计划，不奖不罚。3、电费节约7.37%，加1分。4、设备完好率95%，不奖不罚。</t>
  </si>
  <si>
    <t>安全绩效考核得分：97.30</t>
  </si>
  <si>
    <t>王俊连</t>
  </si>
  <si>
    <t>1、车辆维修费用未超计划，不奖不罚。2、油脂未超计划，不奖不罚。</t>
  </si>
  <si>
    <t>电费节约10.57%，加1分。</t>
  </si>
  <si>
    <t>任楼煤矿2018年3月份掘进系统主管队长综合考核结果公示表</t>
  </si>
  <si>
    <t xml:space="preserve">1、三违：轻微2人；扣1分
2、工伤：轻伤1人；扣3分
3、质量标准化得分：/
</t>
  </si>
  <si>
    <t>1、材料节约10%以上，加2分。2、废旧物资无计划。</t>
  </si>
  <si>
    <t>1、三违：轻微1人；扣0.5分
2、工伤：无；加1分
3、质量标准化得分：90。</t>
  </si>
  <si>
    <t>掘进进尺完成96.8%，扣0.96分。</t>
  </si>
  <si>
    <t xml:space="preserve">1、三违：一般6人，轻微5人；扣8.5分
2、工伤：无；加1分。
3、质量标准化得分：89.5，扣0.25分。4、停止作业（设备）：1次，扣2分。
</t>
  </si>
  <si>
    <t>掘进进尺完成102.6%加0.72分。</t>
  </si>
  <si>
    <t xml:space="preserve">1、三违：一般1人，轻微3人；扣2.5分
2、工伤：无，加1分
3、质量标准化得分：90.5.
4、停止作业（设备）：2次，扣4分
</t>
  </si>
  <si>
    <t>掘进进尺完成112.1%，加3.63分。</t>
  </si>
  <si>
    <t>1、三违：轻微1人；扣0.5分
2、工伤：无；加1分
3、质量标准化得分：/</t>
  </si>
  <si>
    <t xml:space="preserve"> </t>
  </si>
  <si>
    <r>
      <rPr>
        <sz val="10"/>
        <rFont val="宋体"/>
        <charset val="134"/>
      </rPr>
      <t>李军</t>
    </r>
    <r>
      <rPr>
        <sz val="9"/>
        <rFont val="宋体"/>
        <charset val="134"/>
      </rPr>
      <t>（四队）</t>
    </r>
  </si>
  <si>
    <t>1、三违：轻微5人，一般3人，严重1人；扣10.5分
2、工伤：无；加1分
3、质量标准化得分：90.
4、停止作业（设备）：3次，扣6分。</t>
  </si>
  <si>
    <t>掘进进尺完成100.7%，加0.21分。</t>
  </si>
  <si>
    <r>
      <rPr>
        <sz val="10"/>
        <rFont val="宋体"/>
        <charset val="134"/>
      </rPr>
      <t xml:space="preserve">朱广智
</t>
    </r>
    <r>
      <rPr>
        <sz val="8"/>
        <rFont val="宋体"/>
        <charset val="134"/>
      </rPr>
      <t>（一队）</t>
    </r>
  </si>
  <si>
    <t>材料超支10%以内扣2分，废旧物资无计划。</t>
  </si>
  <si>
    <t>材料超支10%以上扣2分，废旧物资无计划。</t>
  </si>
  <si>
    <t>1、三违：轻微1人；扣0.5分
2、工伤：无；加1分
3、质量标准化得分：/。</t>
  </si>
  <si>
    <t>1、三违：无；加0.5分
2、工伤：无。加1分
3、停止作业（设备）：1次，扣2分。</t>
  </si>
  <si>
    <t>1、三违：无，加0.5分
2、工伤：无；加1分
3、质量标准化得分：92</t>
  </si>
  <si>
    <t>任楼煤矿2018年4月份基层单位党政负责人综合考核结果公示表</t>
  </si>
  <si>
    <t>安全绩效考核得分：97.40</t>
  </si>
  <si>
    <t>1、Ⅱ7224S月度产量完成率125.2%；加7.56分；2、本月单项工程完成。</t>
  </si>
  <si>
    <t>1、材料节约10%以内，加1分2、物资回收未完成计划，扣1分。3、电费节约7.11%，加1分。4、资源回收处罚1次，扣1分。5、Ⅱ7224S工作面过断层，矸石进系统，影响煤质，扣1分。6、机电设备完好率94%，不奖不罚。</t>
  </si>
  <si>
    <t>安全绩效考核得分：96.40</t>
  </si>
  <si>
    <t>安全绩效考核得分：0</t>
  </si>
  <si>
    <t>1、月度产量完成率8231完成103.2%；加0.96分。2、本月单项工程完成。</t>
  </si>
  <si>
    <r>
      <rPr>
        <sz val="10"/>
        <rFont val="宋体"/>
        <charset val="134"/>
      </rPr>
      <t>1、材料超支10%以上，扣2分。2、物资回收完成计划，加1分。3、电费超计划15.46%，减1分。4、托煤顶回采，工作面大部分全岩，扣2分。5、8</t>
    </r>
    <r>
      <rPr>
        <sz val="10"/>
        <rFont val="Times New Roman"/>
        <charset val="0"/>
      </rPr>
      <t>₂</t>
    </r>
    <r>
      <rPr>
        <sz val="10"/>
        <rFont val="宋体"/>
        <charset val="134"/>
      </rPr>
      <t>31工作面过断层，局部采高超高多割矸石进系统，影响煤质，扣1分。6、机电设备完好率95%，不奖不罚。</t>
    </r>
  </si>
  <si>
    <r>
      <rPr>
        <sz val="10"/>
        <rFont val="宋体"/>
        <charset val="134"/>
      </rPr>
      <t>1、材料超支10%以上，扣2分。2、物资回收完成计划，加1分。3、电费超计划15.46%，减1分。4、托煤顶回采，工作面大部分全岩，扣2分。5、8</t>
    </r>
    <r>
      <rPr>
        <sz val="10"/>
        <rFont val="Times New Roman"/>
        <charset val="0"/>
      </rPr>
      <t>₂</t>
    </r>
    <r>
      <rPr>
        <sz val="10"/>
        <rFont val="宋体"/>
        <charset val="134"/>
      </rPr>
      <t>31工作面过断层，局部采高多割矸石进系统，影响煤质，扣1分。6、机电设备完好率95%，不奖不罚。</t>
    </r>
  </si>
  <si>
    <t>1、7255工作面安装、回采完成111.1%，加3.3分。2、单项工程全部完成。</t>
  </si>
  <si>
    <t>1、材料节约10%以内，加1分。2、物资回收未完成计划扣1分。3、电费节约4.81%，加1分。4、资源回收处罚1次，扣1分。5、未发现影响煤质的行为，不奖不罚。6、机电设备完好率93%，不奖不罚。</t>
  </si>
  <si>
    <t>安全绩效考核得分：95.80</t>
  </si>
  <si>
    <t>安全绩效考核得分：102.4</t>
  </si>
  <si>
    <t>1、生产任务完成101.8%，加0.54分.2、单项工程全部完成。</t>
  </si>
  <si>
    <t>1、材料超支10%以上，扣2分。2、废旧物资使用无计划。3、电费节约20.53%，加1分。4、未发现影响煤质的行为，不奖不罚。5、机电设备完好率90%，不奖不罚。</t>
  </si>
  <si>
    <t>安全绩效考核得分：80.90</t>
  </si>
  <si>
    <t>1、生产任务完成102%，加0.6分。2、单项工程全部完成。</t>
  </si>
  <si>
    <t>1、材料超支10%以内，扣1分。2、废旧物资使用无计划。3、电费节约6.97%加1分。4、未发现影响煤质的行为，不奖不罚。5、机电设备完好率93%，不奖不罚。</t>
  </si>
  <si>
    <t>1、生产任务完成102%，加0.6分；2、单项工程全部完成。</t>
  </si>
  <si>
    <t>1、生产任务完成122.8%，加6.84分.2、单项工程全部完成。</t>
  </si>
  <si>
    <t>1、材料节约10%以内，加1分。2、废旧物资使用完成计划，加1分。3、电费节约17.47%，加1分。4、未发现影响煤质的行为，不奖不罚。5、机电设备完好率93%，不奖不罚。</t>
  </si>
  <si>
    <t>1、生产任务完成122.8%，加6.84分。2、单项工程全部完成。</t>
  </si>
  <si>
    <t>安全绩效考核得分：97.70</t>
  </si>
  <si>
    <t>1、生产任务完成100.8%，加0.24分.2、单项工程全部完成。</t>
  </si>
  <si>
    <t>1、材料超支10%以内，扣1分。2、废旧物资使用无计划。3、电费节约7.93%，加1分。4、未发现影响煤质的行为，不奖不罚。5、机电设备完好率92%，不奖不罚。</t>
  </si>
  <si>
    <t>1、材料超支10%以上，扣2分。2、废旧物资使用无计划。3、电费节约4.68%，加1分。4、未发现影响煤质的行为，不奖不罚。5、机电设备完好率91%，不奖不罚。</t>
  </si>
  <si>
    <t>安全绩效考核得分：89.80</t>
  </si>
  <si>
    <t>1、材料节约10%以上，加2分。2、修旧利废完成计划，加2分。3、未发现影响煤质的行为，不奖不罚。4、机电设备完好率96%，高1个标准点，加1分。</t>
  </si>
  <si>
    <t>1、材料节约10%以上，加2分。2、修旧利废完成计划，加2分。3、未发现影响煤质的行为，不奖不罚。4、机电设备完好率96%，高于1个标准点，加1分。</t>
  </si>
  <si>
    <t>1、采煤完成率100%*0.7+掘进完成率100%*0.3。2、本月无影响，加1分。3、本月物料、车皮运送不及时扣1分。4、本月单项工程完成。</t>
  </si>
  <si>
    <t>1、材料超支10%以上，扣2分。2、修旧利废完成计划，加2分。3、电费节约0.85%，加1分。4、未发现影响煤质的行为，不奖不罚。5、机电设备完好率95%，不奖不罚。</t>
  </si>
  <si>
    <t>安全绩效考核得分：103.5</t>
  </si>
  <si>
    <t>1、材料超支10%以上，扣2分。2、修旧利废完成计划，加2分。3、电费节约2.07%，加1分。4、未发现影响煤质的行为，不奖不罚。5、机电设备完好率96%，加1分。</t>
  </si>
  <si>
    <t>1、采煤完成率100%*0.7+掘进完成率100%*0.3。2、本月无生产影响。3、本月无设备供应不及时。4、单项工程全部完成。5、修旧利废产值增加2.6%。</t>
  </si>
  <si>
    <t>1、材料节约10%以内，加1分。2、电费超计划0.06%，减1分。3、未发现影响煤质的行为，不奖不罚。4、租赁费用或设备大修费用指标本月没有超计划。5、四铁管理未出现不到位。</t>
  </si>
  <si>
    <t>1、采煤完成率100%*0.7+掘进完成率100%*0.3。2、4月25日中班钻修区、机电科、综掘二区各出现一起轻伤扣2分；综采二区发生伤亡事故扣4分；3、本月安全隐患全部闭合落实；4、本月无措施审查不严，造成失误的。</t>
  </si>
  <si>
    <t>1、全矿月度材料回收未完成计划，扣2分。2、电费节约43.27%，加1分。</t>
  </si>
  <si>
    <t>1、材料节约10%以上，加2分。2、全矿月度材料回收未完成计划，扣2分。3、电费节约1.32%，加2分。</t>
  </si>
  <si>
    <t>1、采煤完成率100%*0.7+掘进完成率100%*0.3。2、综采一、二区、预备区完成125.2%、103.2%、111.1%；掘进一区、二区122.8%、100.8%；综掘一区101.8%、综掘二区102.3%。3、本月无技术失误被追责；4、进尺无弄虚作假被通报的；5、本月无措施审查不严造成失误的。</t>
  </si>
  <si>
    <t>1、材料节约加2分。2、全矿月度材料回收未完成计划，扣2分。3、修复支护用品使用率完成计划，加1分。</t>
  </si>
  <si>
    <t>安全绩效考核得分：95.10</t>
  </si>
  <si>
    <t>1、灰分差在2个点以内，加2分。2、全矿月度防治水材料节约，加1分。3、材料节约10%以上，加2分。4、电费节约2.69%，加1分。</t>
  </si>
  <si>
    <t>1、全矿一通三防材料超支扣2分。2、材料节约10%以内加1分。</t>
  </si>
  <si>
    <t>1、采煤完成率100%*0.7+掘进完成率100%*0.3。2、月度订单完成率120.2%，加2分；3、商品煤综合产出率71.7%，加3分；4、本月无产品质量、数量被投诉的。5、本月抽检未通报扣4分</t>
  </si>
  <si>
    <t>1、材料超支10%以上，扣2分。2、油脂未超计划，不奖不罚。</t>
  </si>
  <si>
    <t>1、材料节约10%以上，加2分。2、电费节约17.48%，加1分。</t>
  </si>
  <si>
    <t>1、材料节约10%以内，加1分。2、油脂未超计划，不奖不罚。3、电费节约4.6%，加1分。4、设备完好率95%，不奖不罚。</t>
  </si>
  <si>
    <t>电费节约2.57%，加1分。</t>
  </si>
  <si>
    <t>电费节约33.27%，加1分。</t>
  </si>
  <si>
    <t>电费节约31.21%，加1分。</t>
  </si>
  <si>
    <t>安全绩效考核得分：98.10</t>
  </si>
  <si>
    <t>任楼煤矿2018年4月份掘进系统主管队长综合考核结果公示表</t>
  </si>
  <si>
    <t>掘进进尺完成101.8%，加0.54分。</t>
  </si>
  <si>
    <t>1、三违：一般1人，轻微7人；扣4.5分
2、工伤：无；加1分
3、质量标准化得分：/。</t>
  </si>
  <si>
    <t>掘进进尺完成102.3%，扣0.69分。</t>
  </si>
  <si>
    <t xml:space="preserve">1、三违：一般3人，轻微3人；扣4.5分
2、工伤：轻伤1起；扣3分。
3、质量标准化得分：89.5，扣0.25分。4、停止作业（设备）：1次，扣2分。
</t>
  </si>
  <si>
    <t>掘进进尺完成101.7%，加0.51分。</t>
  </si>
  <si>
    <t xml:space="preserve">1、三违：轻微6人；扣3分
2、工伤：无，加1分
3、质量标准化得分：91.5.
</t>
  </si>
  <si>
    <t>掘进进尺完成122.8%，加6.84分。</t>
  </si>
  <si>
    <t>材料节约10%以内，加1分。2、废旧物资完成计划。</t>
  </si>
  <si>
    <t>1、三违：轻微4人；扣2分
2、工伤：无；加1分
3、质量标准化得分：90</t>
  </si>
  <si>
    <t>掘进进尺完成101.2%，加0.36分。</t>
  </si>
  <si>
    <t>1、三违：轻微1人，一般1人；扣1.5分
2、工伤：无；加1分
3、质量标准化得分：90.5.
4、停止作业（设备）：1次，扣2分。</t>
  </si>
  <si>
    <t>掘进进尺完成100.4%，加0.12分。</t>
  </si>
  <si>
    <t>1、三违：无；加0.5分
2、工伤：无；加1分
3、质量标准化得分：92.5</t>
  </si>
  <si>
    <r>
      <rPr>
        <sz val="10"/>
        <rFont val="宋体"/>
        <charset val="134"/>
      </rPr>
      <t xml:space="preserve">陈兴武
</t>
    </r>
    <r>
      <rPr>
        <sz val="8"/>
        <rFont val="宋体"/>
        <charset val="134"/>
      </rPr>
      <t>（三队）</t>
    </r>
  </si>
  <si>
    <t>1、三违：无；加0.5分
2、工伤：微伤1起，扣1分
3、质量标准化得分：/。</t>
  </si>
  <si>
    <r>
      <rPr>
        <sz val="10"/>
        <rFont val="宋体"/>
        <charset val="134"/>
      </rPr>
      <t xml:space="preserve">徐彪
</t>
    </r>
    <r>
      <rPr>
        <sz val="8"/>
        <rFont val="宋体"/>
        <charset val="134"/>
      </rPr>
      <t>（二队）</t>
    </r>
  </si>
  <si>
    <t xml:space="preserve">1、三违：无；加0.5分
2、工伤：无。加1分
</t>
  </si>
  <si>
    <t>1、三违：无，加0.5分
2、工伤：无；加1分
3、质量标准化得分：92.5</t>
  </si>
  <si>
    <t>任楼煤矿2018年5月份基层单位党政负责人综合考核结果公示表</t>
  </si>
  <si>
    <t>1、Ⅱ7224S月度产量完成率114.8%；加4.44分；2、本月单项工程完成。</t>
  </si>
  <si>
    <t>1、材料节约10%以上，加2分2、物资回收未完成计划，扣1分。3、电费节约5.83%，加1分。4、无资源回收处罚。5、未发现影响煤质的行为。6、机电设备完好率94%，不奖不罚。</t>
  </si>
  <si>
    <t>王峰</t>
  </si>
  <si>
    <t>安全绩效考核得分：91.60</t>
  </si>
  <si>
    <r>
      <rPr>
        <sz val="10"/>
        <rFont val="宋体"/>
        <charset val="134"/>
      </rPr>
      <t>1、材料超支10%以上，扣2分。2、物资回收无计划。3、电费超计划15%，减1分。4、8</t>
    </r>
    <r>
      <rPr>
        <sz val="10"/>
        <rFont val="Times New Roman"/>
        <charset val="0"/>
      </rPr>
      <t>₂</t>
    </r>
    <r>
      <rPr>
        <sz val="10"/>
        <rFont val="宋体"/>
        <charset val="134"/>
      </rPr>
      <t>31工作面过断层，矸石进系统，影响煤质，扣1分。5、机电设备完好率92%，不奖不罚。</t>
    </r>
  </si>
  <si>
    <t>田家铎</t>
  </si>
  <si>
    <t>安全绩效考核得分：91.10</t>
  </si>
  <si>
    <t>安全绩效考核得分：91.20</t>
  </si>
  <si>
    <t>1、7255工作面回采完成72.87%。2、Ⅱ5112N工作面安装完成。</t>
  </si>
  <si>
    <t>1、材料超支10%以内，扣1分。2、物资回收未完成计划扣1分。3、电费超计划0.84%，减1分。4、无资源回收处罚。5、7255工作面过断层，矸石进系统，影响煤质，扣1分。6、机电设备完好率90%，不奖不罚。</t>
  </si>
  <si>
    <t>1、材料超支10%以内，扣1分。2、物资回收未完成计划扣1分。3、电费超计划0.84%，减1分。4、无资源回收处罚。5、5、7255工作面过断层，矸石进系统，影响煤质，扣1分。6、机电设备完好率90%，不奖不罚。</t>
  </si>
  <si>
    <t>李元杰</t>
  </si>
  <si>
    <t>1、生产任务完成100%.2、单项工程全部完成。</t>
  </si>
  <si>
    <t>1、材料超支10%以上，扣2分。2、废旧物资使用无计划。3、电费超计划2.65%，减1分。4、未发现影响煤质的行为，不奖不罚。5、机电设备完好率93%，不奖不罚。</t>
  </si>
  <si>
    <t>安全绩效考核得分：88.70</t>
  </si>
  <si>
    <t>1、生产任务完成122.1%，加6.63分。2、单项工程全部完成。</t>
  </si>
  <si>
    <t>1、材料节约10%以内，加1分。2、废旧物资使用无计划。3、电费节约7.21%加1分。4、未发现影响煤质的行为，不奖不罚。5、机电设备完好率90%，不奖不罚。</t>
  </si>
  <si>
    <t>1、生产任务完成122.1%，加6.63分；2、单项工程全部完成。</t>
  </si>
  <si>
    <t>1、生产任务完成101.9%，加0.57分.2、单项工程全部完成。</t>
  </si>
  <si>
    <t>1、材料超支10%以内，扣1分。2、废旧物资使用无计划。3、电费超计划1.25%，减1分。4、未发现影响煤质的行为，不奖不罚。5、机电设备完好率92%，不奖不罚。</t>
  </si>
  <si>
    <t>安全绩效考核得分：98.90</t>
  </si>
  <si>
    <t>1、生产任务完成101.9%，加0.57分。2、单项工程全部完成。</t>
  </si>
  <si>
    <t>安全绩效考核得分：98.30</t>
  </si>
  <si>
    <t>1、生产任务完成100.3%，加0.09分.2、单项工程全部完成。</t>
  </si>
  <si>
    <t>1、材料超支10%以内，扣1分。2、废旧物资使用无计划。3、电费节约4.65%，加1分。4、未发现影响煤质的行为，不奖不罚。5、机电设备完好率92%，不奖不罚。</t>
  </si>
  <si>
    <t>1、材料节约10%以内，加1分。2、废旧物资使用无计划。3、电费超计划2.27%，减1分。4、未发现影响煤质的行为，不奖不罚。5、机电设备完好率91%，不奖不罚。</t>
  </si>
  <si>
    <t>安全绩效考核得分：101.5</t>
  </si>
  <si>
    <t>1、采煤完成率100%*0.7+掘进完成率100%*0.3。2、按照规定及时准确提供供电设计，不奖不罚。3、5月1、7日7255机巷一部皮带机共影响6小时扣3分。4、单项工程已完成。</t>
  </si>
  <si>
    <t>1、材料节约10%以内，加1分。2、修旧利废完成计划，加2分。3、电费节约0.9%，加1分。4、未发现影响煤质的行为，不奖不罚。5、机电设备完好率98%，高于3个标准点，加3分。</t>
  </si>
  <si>
    <t>1、材料超支10%以内，扣1分。2、修旧利废完成计划，加2分。3、电费节约1.19%，加1分。4、未发现影响煤质的行为，不奖不罚。5、机电设备完好率96%，加1分。</t>
  </si>
  <si>
    <t>党费收缴不正确，扣1分。</t>
  </si>
  <si>
    <t>安全绩效考核得分：92.97</t>
  </si>
  <si>
    <t>1、采煤完成率100%*0.7+掘进完成率100%*0.3。2、本月无生产影响。3、本月无设备供应不及时。4、单项工程全部完成。5、修旧利废产值增加2.7%。</t>
  </si>
  <si>
    <t>1、材料节约10%以内，加1分。2、电费节约1.77%，加1分。3、未发现影响煤质的行为，不奖不罚。4、租赁费用或设备大修费用指标本月没有超计划。5、四铁管理未出现不到位。</t>
  </si>
  <si>
    <r>
      <rPr>
        <sz val="10"/>
        <rFont val="宋体"/>
        <charset val="134"/>
      </rPr>
      <t>1、材料节约10%以内，加1分。2、电费节约1.77%，加1分。3、未发现影响煤质的行为，不奖不罚。</t>
    </r>
    <r>
      <rPr>
        <sz val="11"/>
        <rFont val="宋体"/>
        <charset val="134"/>
      </rPr>
      <t>4、租赁费用或设备大修费用指标本月没有超计划。5、四铁管理未出现不到位。</t>
    </r>
  </si>
  <si>
    <t>1、采煤完成率100%*0.7+掘进完成率100%*0.3。2、5月13日综掘二区发生一起微伤；5月17、20日预备区发生一次一起微伤，5月31日掘进二区发生一起微伤。3、本月安全隐患全部闭合落实；4、本月无措施审查不严，造成失误的。</t>
  </si>
  <si>
    <t>1、全矿月度材料回收未完成计划，扣2分。2、电费节约24.73%，加1分。</t>
  </si>
  <si>
    <t>安全绩效考核得分：99.50</t>
  </si>
  <si>
    <t>1、材料不超不节。2、全矿月度材料回收未完成计划，扣2分。3、电费超计划0.14%，减2分。</t>
  </si>
  <si>
    <t>安全绩效考核得分：89.70</t>
  </si>
  <si>
    <t>1、采煤完成率100%*0.7+掘进完成率100%*0.3。2、综采一区、预备区完成114.8%、72.87%；掘进一区、二区101.9%、100.3%；综掘一区100%、综掘二区122.1%。3、本月无技术失误被追责；4、进尺无弄虚作假被通报的；5、本月无措施审查不严造成失误的。</t>
  </si>
  <si>
    <t>1、灰分差在2个点以内，加2分。2、全矿月度防治水材料节约，加1分。3、材料节约10%以内，加1分。4、电费超计划18.89%，减1分。</t>
  </si>
  <si>
    <t>安全绩效考核得分：100.1</t>
  </si>
  <si>
    <t>1、全矿一通三防材料超支扣2分。2、材料节约10%以上加2分。</t>
  </si>
  <si>
    <t>1、采煤完成率100%*0.7+掘进完成率100%*0.3。2、月度订单完成率139.9%，加1分；3、商品煤综合产出率67.1%，加1分；4、本月无产品质量、数量被投诉的。5、本月抽检未通报4次，扣2分</t>
  </si>
  <si>
    <t>1、材料节约10%以内，加1分。2、油脂未超计划，不奖不罚。</t>
  </si>
  <si>
    <t>1、材料不超不节。2、电费节约12.76%，加1分。</t>
  </si>
  <si>
    <t>1、材料超支10%以内，扣1分。2、油脂未超计划，不奖不罚。3、电费节约1.62%，加1分。4、设备完好率95%，不奖不罚。</t>
  </si>
  <si>
    <t>电费节约6%，加1分。</t>
  </si>
  <si>
    <t>电费超计划1.63%，减1分。</t>
  </si>
  <si>
    <t>任楼煤矿2018年5月份掘进系统主管队长综合考核结果公示表</t>
  </si>
  <si>
    <t>徐彪
（一队）</t>
  </si>
  <si>
    <t>1、三违：轻微2人；扣1分
2、工伤：无，加1分。
3、质量标准化得分：/
4、停止作业（设备）：1次。扣2分。</t>
  </si>
  <si>
    <t xml:space="preserve">1、三违：轻微2人；扣1分
2、工伤：无，加1分。
3、质量标准化得分：/
</t>
  </si>
  <si>
    <t>未履行会议请假手续，扣1分。</t>
  </si>
  <si>
    <t>1、三违：轻微4人；扣2分
2、工伤：无；加1分
3、质量标准化得分：90.5。
4、停止作业（设备）：1次，扣2分。</t>
  </si>
  <si>
    <t>掘进进尺完成131.6%，加9.48分。</t>
  </si>
  <si>
    <t>1、材料节余10%以内，加1分。2、废旧物资无计划。</t>
  </si>
  <si>
    <t xml:space="preserve">1、三违：一般1人，轻微6人；扣4分
2、工伤：无，加1分。
3、质量标准化得分：90。
4、停止作业（设备）：1次，扣2分。
</t>
  </si>
  <si>
    <t>掘进进尺完成112.5%，加3.75分。</t>
  </si>
  <si>
    <t xml:space="preserve">1、三违：一般2人，轻微6人；扣5分
2、工伤：无，加1分
3、质量标准化得分：91.
4、停止作业（设备）：1次，扣2分
</t>
  </si>
  <si>
    <t>掘进进尺完成101.9%，加0.57分。</t>
  </si>
  <si>
    <t>材料超支10%以内，扣1分。2、废旧物资完成计划。</t>
  </si>
  <si>
    <t>1、三违：一般1人；扣1分
2、工伤：无；加1分
3、质量标准化得分：90.
4、停止作业（设备）：1次，扣2分</t>
  </si>
  <si>
    <t>掘进进尺完成100.5%，加0.15分。</t>
  </si>
  <si>
    <t xml:space="preserve">1、三违：无，加0.5分。
2、工伤：无；加1分
3、质量标准化得分：90.5.
</t>
  </si>
  <si>
    <t>材料节余10%以内加1分，废旧物资无计划。</t>
  </si>
  <si>
    <t>1、三违：无，加0.5分。
2、工伤：无；加1分
3、质量标准化得分：/</t>
  </si>
  <si>
    <t xml:space="preserve">                           </t>
  </si>
  <si>
    <t>1、三违：无；加0.5分
2、工伤：无，加1分
3、质量标准化得分：/。</t>
  </si>
  <si>
    <t xml:space="preserve">                                       </t>
  </si>
  <si>
    <t>1、三违：无，加0.5分
2、工伤：无；加1分
3、质量标准化得分：/。
4、停止作业（设备）：1次，扣2分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</si>
  <si>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</si>
  <si>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1、三违：轻微1人，扣0.5分
2、工伤：无；加1分
3、质量标准化得分：92.5</t>
  </si>
  <si>
    <t>材料节余10%以上，加2分。2、废旧物资无计划。</t>
  </si>
  <si>
    <t>任楼煤矿2018年6月份基层单位党政负责人综合考核结果公示表</t>
  </si>
  <si>
    <t>1、Ⅱ7224S月度产量完成率120.9%，加6.27分；2、本月单项工程未完成，扣2分。</t>
  </si>
  <si>
    <t>1、材料节约10%以内，加1分。2、物资回收完成计划，加1分。3、电费节约7.13%，加1分。4、无资源回收处罚。5、未发现影响煤质的行为。6、机电设备完好率94%，不奖不罚。</t>
  </si>
  <si>
    <t>安全绩效考核得分：101.1</t>
  </si>
  <si>
    <t>1、7255工作面月度产量完成率111.8%，加3.54分；2、本月单项工程完成。</t>
  </si>
  <si>
    <r>
      <rPr>
        <sz val="10"/>
        <rFont val="宋体"/>
        <charset val="134"/>
      </rPr>
      <t>1、材料超支10%以上，扣2分。2、物资回收未完成计划，扣1分。3、电费节约1.85%，加1分。4、8</t>
    </r>
    <r>
      <rPr>
        <sz val="10"/>
        <rFont val="Times New Roman"/>
        <charset val="0"/>
      </rPr>
      <t>₂</t>
    </r>
    <r>
      <rPr>
        <sz val="10"/>
        <rFont val="宋体"/>
        <charset val="134"/>
      </rPr>
      <t>31工作面过断层，矸石进系统，影响煤质，扣1分。5、机电设备完好率92%，不奖不罚。</t>
    </r>
  </si>
  <si>
    <t>安全绩效考核得分：96.90</t>
  </si>
  <si>
    <t>1、7255工作面回采完成127%，加8.1分。2、本月单项工程完成。</t>
  </si>
  <si>
    <t>1、材料超支10%以上，扣2分。2、物资回收完成计划加1分。3、电费超计划1.14%，减1分。4、无资源回收处罚。5、7255工作面过断层，矸石进系统，影响煤质，扣1分。6、机电设备完好率90%，不奖不罚。</t>
  </si>
  <si>
    <t>1、材料超支10%以上，扣2分。2、物资回收完成计划加1分。3、电费超计划1.14%，减1分。4、无资源回收处罚。5、5、7255工作面过断层，矸石进系统，影响煤质，扣1分。6、机电设备完好率90%，不奖不罚。</t>
  </si>
  <si>
    <t>1、材料超支10%以内，扣1分。2、废旧物资使用未计划，扣1分。3、电费超计划1.7%，减1分。4、未发现影响煤质的行为，不奖不罚。5、机电设备完好率93%，不奖不罚。</t>
  </si>
  <si>
    <t>安全绩效考核得分：98.20</t>
  </si>
  <si>
    <t>1、生产任务完成124%，加7.2分。2、单项工程全部完成。</t>
  </si>
  <si>
    <t>1、材料节约10%以上，加2分。2、废旧物资使用未完成计划扣1分。3、电费节约9.55%加1分。4、7234N机巷过断层，矸石进系统，影响煤质，扣1分。5、机电设备完好率90%，不奖不罚。</t>
  </si>
  <si>
    <t>安全绩效考核得分：96.70</t>
  </si>
  <si>
    <t>1、生产任务完成124%，加7.2分；2、单项工程全部完成。</t>
  </si>
  <si>
    <r>
      <rPr>
        <sz val="10"/>
        <rFont val="宋体"/>
        <charset val="134"/>
      </rPr>
      <t>1、材料节约10%以上，加2分。2、废旧物资使用未完成计划扣1分。3、电费节约9.55%加1分</t>
    </r>
    <r>
      <rPr>
        <i/>
        <sz val="10"/>
        <rFont val="宋体"/>
        <charset val="134"/>
      </rPr>
      <t>。</t>
    </r>
    <r>
      <rPr>
        <sz val="10"/>
        <rFont val="宋体"/>
        <charset val="134"/>
      </rPr>
      <t>4、7234N机巷过断层，矸石进系统，影响煤质，扣1分。5、机电设备完好率90%，不奖不罚。</t>
    </r>
  </si>
  <si>
    <t>1、生产任务完成134.1%，加10.23分.2、单项工程全部完成。</t>
  </si>
  <si>
    <t>1、材料节约10%以内，加1分。2、废旧物资使用无计划。3、电费节约10.69%，加1分。4、未发现影响煤质的行为，不奖不罚。5、机电设备完好率92%，不奖不罚。</t>
  </si>
  <si>
    <t>1、生产任务完成134.1%，加10.23分。2、单项工程全部完成。</t>
  </si>
  <si>
    <t>1、材料节约10%以内，加1分。2、废旧物资使用无计划。3、电费节约10.69%，加1分。。4、未发现影响煤质的行为，不奖不罚。5、机电设备完好率92%，不奖不罚。</t>
  </si>
  <si>
    <t>1、生产任务完成100.6%，加0.18分.2、单项工程全部完成。</t>
  </si>
  <si>
    <t>1、材料节约10%以内，加1分。2、废旧物资使用无计划。3、电费节约4.79%，加1分。4、未发现影响煤质的行为，不奖不罚。5、机电设备完好率92%，不奖不罚。</t>
  </si>
  <si>
    <t>1、生产任务完成100.6%，加0.18分2、单项工程全部完成。</t>
  </si>
  <si>
    <t>1、材料节约10%以内，加1分。2、废旧物资使用无计划。3、电费超计划0.93%，减1分。4、未发现影响煤质的行为，不奖不罚。5、机电设备完好率91%，不奖不罚。</t>
  </si>
  <si>
    <t>1、采煤完成率100%*0.7+掘进完成率100%*0.3。2、按照规定及时准确提供供电设计，不奖不罚。3、6月1影响2小时扣1分。4、单项工程已完成。</t>
  </si>
  <si>
    <t>1、材料节约10%以上，加2分。2、修旧利废完成计划，加2分。3、未发现影响煤质的行为，不奖不罚。4、机电设备完好率94%，低1个标准点，减1分。</t>
  </si>
  <si>
    <t>压风机房失火，消防隐患排查不到位扣2分。</t>
  </si>
  <si>
    <t>1、采煤完成率100%*0.7+掘进完成率100%*0.3。2、按照规定及时准确提供供电设计，不奖不罚。3、6月1影响2小时，扣1分。4、单项工程已完成。</t>
  </si>
  <si>
    <t>1、材料节约10%以上，加2分。2、修旧利废完成计划，加2分。3、未发现影响煤质的行为，不奖不罚。4、机电设备完好率94%，低于1个标准点，减1分。</t>
  </si>
  <si>
    <t>1、材料节约10%以内，加1分。2、修旧利废完成计划，加2分。3、电费节约2.96%，加1分。4、未发现影响煤质的行为，不奖不罚。5、机电设备完好率95%，不奖不罚。</t>
  </si>
  <si>
    <t>1、材料节约10%以内，加1分。2、修旧利废完成计划，加2分。3、电费超计划0.3%，减1分。4、未发现影响煤质的行为，不奖不罚。5、机电设备完好率96%，加1分。</t>
  </si>
  <si>
    <t>安全绩效考核得分：100.3</t>
  </si>
  <si>
    <t>安全绩效考核得分：98.83</t>
  </si>
  <si>
    <t>1、采煤完成率100%*0.7+掘进完成率100%*0.3。2、本月无生产影响。3、本月无设备供应不及时。4、单项工程全部完成。5、修旧利废产值增加6.4%，加1分。</t>
  </si>
  <si>
    <t>1、材料超支10%以上，扣2分。2、电费超计划2.64%，减1分。3、未发现影响煤质的行为，不奖不罚。4、租赁费用或设备大修费用指标本月没有超计划。5、四铁管理未出现不到位。</t>
  </si>
  <si>
    <t>1、采煤完成率100%*0.7+掘进完成率100%*0.3。2、6月4日钻修区发生一起微伤；6月10日预备区发生一起微伤。3、本月安全隐患全部闭合落实；4、本月无措施审查不严，造成失误的。</t>
  </si>
  <si>
    <t>1、全矿月度材料回收完成计划，加2分。2、电费节约11.1%，加1分。</t>
  </si>
  <si>
    <t>1、材料节余10%以内，加1分。2、全矿月度材料回收完成计划，加2分。3、电费节约1.89%，加2分。</t>
  </si>
  <si>
    <t>安全绩效考核得分：95.90</t>
  </si>
  <si>
    <t>1、采煤完成率100%*0.7+掘进完成率100%*0.3。2、综采一区、二区、预备区完成120.9%、111.8%/127%；掘进一区、二区134.1%、100.6%；综掘一区100%、综掘二区124%。3、本月无技术失误被追责；4、进尺无弄虚作假被通报的；5、本月无措施审查不严造成失误的。</t>
  </si>
  <si>
    <t>1、材料节约加2分。2、全矿月度材料回收完成计划，加2分。3、修复支护用品使用率未完成计划，扣1分。</t>
  </si>
  <si>
    <t>1、灰分差在2个点以内，加2分。2、全矿月度防治水材料节约，加1分。3、材料超支10%以上，扣2分。4、电费节约7.56%，加1分。</t>
  </si>
  <si>
    <t>安全绩效考核得分：101.3</t>
  </si>
  <si>
    <t>1、全矿一通三防材料节约加2分。2、材料超支10%以上，扣2分</t>
  </si>
  <si>
    <t>1、采煤完成率100%*0.7+掘进完成率100%*0.3。2、月度订单完成率108.6%，加1分；3、商品煤综合产出率65.51%，加0.5分；4、本月无产品质量、数量被投诉的。5、本月抽检未通报5次，扣1.5分.</t>
  </si>
  <si>
    <t>1、材料不超不节。2、电费超计划23.88%，减1分。</t>
  </si>
  <si>
    <t>1、材料节约10%以上，加2分。2、油脂未超计划，不奖不罚。3、电费超计划0.92%，减1分。4、设备完好率94%，低于一个标准点，扣1分。</t>
  </si>
  <si>
    <t>1、材料节约10%以上，加2分。2、油脂未超计划，不奖不罚。3、电费超计划0.92%，减1分。4、4、设备完好率94%，低于一个标准点，扣1分。</t>
  </si>
  <si>
    <t>电费节约43.6%，加1分。</t>
  </si>
  <si>
    <t>电费节约17.48%，加1分。</t>
  </si>
  <si>
    <t>任楼煤矿2018年6月份掘进系统主管队长综合考核结果公示表</t>
  </si>
  <si>
    <t>1、三违：一般3人，轻微2人；扣4分
2、工伤：无，加1分。
3、质量标准化得分：89.5分，扣0.25分
4、停止作业（设备）：1次。扣2分。</t>
  </si>
  <si>
    <t>1、材料超支10%以内，扣1分。2、废旧物资未完成计划扣1分。</t>
  </si>
  <si>
    <t xml:space="preserve">1、三违：无，加0.5分
2、工伤：无；加1分
3、质量标准化得分：90。
</t>
  </si>
  <si>
    <t>掘进进尺完成137.7%，加11.31分。</t>
  </si>
  <si>
    <t>1、材料节余10%以上，加2分。2、废旧物资未完成计划扣1分。</t>
  </si>
  <si>
    <t xml:space="preserve">1、三违：一般1人，轻微3人；扣2.5分
2、工伤：无，加1分。
3、质量标准化得分：90。
4、停止作业（设备）：1次，扣2分。
</t>
  </si>
  <si>
    <t>掘进进尺完成110.4%，加3.12分。</t>
  </si>
  <si>
    <t xml:space="preserve">1、三违：严重1人，轻微3人，扣6.5分。
2、工伤：无，加1分
3、质量标准化得分：90.5
</t>
  </si>
  <si>
    <t>掘进进尺完成134.1%，加10.23分。</t>
  </si>
  <si>
    <t>工作未落实</t>
  </si>
  <si>
    <t>1、三违：轻微2人，扣1分。
2、工伤：无；加1分
3、质量标准化得分：/</t>
  </si>
  <si>
    <t xml:space="preserve">1、三违：轻微2人，扣1分。
2、工伤：无；加1分
3、质量标准化得分：/
</t>
  </si>
  <si>
    <t>掘进进尺完成101.2%,加0.36分</t>
  </si>
  <si>
    <t>1、三违：无；加0.5分
2、工伤：无；加1分
3、质量标准化得分：91 
4、停止作业（设备）1次，扣2分。</t>
  </si>
  <si>
    <t>生产任务完成105%，加1.5分。</t>
  </si>
  <si>
    <t xml:space="preserve">1、三违：无，加0.5分
2、工伤：无；加1分
3、质量标准化得分：/。
</t>
  </si>
  <si>
    <t xml:space="preserve">1、三违：无，加0.5分
2、工伤：无；加1分
3、质量标准化得分：91。
</t>
  </si>
  <si>
    <t>招贤矿业2023年7月份金牌（优秀）班队长综合考核结果公示表</t>
  </si>
  <si>
    <t>序号</t>
  </si>
  <si>
    <t>权重得分</t>
  </si>
  <si>
    <t>孟凡振</t>
  </si>
  <si>
    <t>1、安全效果</t>
  </si>
  <si>
    <t>3、达标创建</t>
  </si>
  <si>
    <t xml:space="preserve">  7月安全标准化得分90.5分</t>
  </si>
  <si>
    <t>4、材料消耗</t>
  </si>
  <si>
    <t>7月通防部材料费较计划节约6.42%，加1.28分</t>
  </si>
  <si>
    <t>5、班组建设</t>
  </si>
  <si>
    <t xml:space="preserve">   7月份通防部班组建设94分</t>
  </si>
  <si>
    <t>李学东</t>
  </si>
  <si>
    <t>7月4日早班查，1303工作面机尾风巷口单元支架处人行宽度不够（340mm）；7月5日夜班查，1303机巷食品袋进入出货系统，扣2分</t>
  </si>
  <si>
    <t>采煤部</t>
  </si>
  <si>
    <t>7月采煤：计划281232吨，完成230172吨，完成率81.8%，扣3.64分；销售滞后、煤仓满仓</t>
  </si>
  <si>
    <t>7月采煤部材料费较计划节约4.88%，加0.98分</t>
  </si>
  <si>
    <t>杨树林</t>
  </si>
  <si>
    <t>掘进二部</t>
  </si>
  <si>
    <t>计划总进尺385m，实际完成362.9m，亏尺22.1m，扣2分</t>
  </si>
  <si>
    <t>3、经营效果</t>
  </si>
  <si>
    <t xml:space="preserve">7月，二部六队材料费较计划节约1.56%； 二部七队材料费较计划节约17.77%，加6分；2306机巷2#钻场口用水泥垫路，造成材料浪费，根据《材料管理办法》材料现场管理考核标准第十一条，考核责任人100元，扣5分； 1304机风联巷料场电缆托架、护栏、木材堆放混乱，未按定置化分类码放整齐，材料牌板与实物不符，根据《材料管理办法》材料现场管理考核标准第十一条，考核责任人120元，扣5分。                                                                                                                                                                    </t>
  </si>
  <si>
    <t>组织：1.党员活动日讨论发展党员工作，不符合要求，-0.3分；发展党员程序不规范，-0.5分；品牌实施方案太空泛，星级考核不规范，-0.3分；4.党员活动日内容单一，-0.2分；5.学习记录不完整，7月份一次未记（4人），-0.8分；6.党员责任制未建立，-0.2分。2.宣传：1.集团公司和矿重要会议、文件精神传达不及时，-0.2分；2.宣传稿件任务未完成，差3篇，-0.3分；3.安全诚信档案、更新不及时，-0.3分。3.团委：1.智慧团建系统未按要求更新，-0.2分；2.未按要求及时开展“导师带徒”活动，-0.5分；3.未按要求参加会议、学习，-0.2分；4、未按要求参加青安岗活动，-0.1分；5.未按要求上报给类报表统计信息，-0.2分。4.纪委：1.未结合实际对重要岗位开展廉洁防控，扣0.4分。2.未组织开展“酒桌办公”等“四风”问题监督检查，扣0.6分。3.缺少党风廉政宣传稿件1篇，扣0.4分。5.工会：1、职工之家建设无品牌、无总结。-0.4分；2、季度无普法稿件。-0.2分；3、季度未按要求开展劳动保护调研。-0.1分。6.武保：1.无消防领导小组，-0.2分；2.无消防季度总结，-0.3分；3.无宣传教育记录-0.5；4.无电信诈骗宣传教育记录，-0.5分；5.无信访接待记录，0.2分；6.走访无材料,-0.5分。</t>
  </si>
  <si>
    <t>张振东</t>
  </si>
  <si>
    <t>修护部</t>
  </si>
  <si>
    <t>杂活不评比</t>
  </si>
  <si>
    <t>7月修护部材料费较计划节约0.66%，加0.13分</t>
  </si>
  <si>
    <t>7月修护部班组建设平均93分</t>
  </si>
  <si>
    <t>刘听磊</t>
  </si>
  <si>
    <t>6月三违2人次，扣刘听磊4分</t>
  </si>
  <si>
    <t>机电部</t>
  </si>
  <si>
    <t xml:space="preserve">  7月安全标准化得分90.2分</t>
  </si>
  <si>
    <t>机电部材料费较计划节约6.19%，加1.24分</t>
  </si>
  <si>
    <t>7月机电部班组建设93.3分</t>
  </si>
  <si>
    <t>王彬</t>
  </si>
  <si>
    <t>7月保运队违章一人，扣2分</t>
  </si>
  <si>
    <t>运输部</t>
  </si>
  <si>
    <t xml:space="preserve">  7月安全标准化得分90.1分</t>
  </si>
  <si>
    <t>7月运输部材料费较计划节约0.31%，加0.06分</t>
  </si>
  <si>
    <t>7月运输部班组建设90分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</si>
</sst>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33">
    <font>
      <sz val="11"/>
      <color indexed="8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0"/>
      <color indexed="10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7"/>
      <name val="宋体"/>
      <charset val="134"/>
    </font>
    <font>
      <sz val="10"/>
      <name val="Times New Roman"/>
      <charset val="0"/>
    </font>
    <font>
      <i/>
      <sz val="10"/>
      <name val="宋体"/>
      <charset val="134"/>
    </font>
    <font>
      <sz val="10"/>
      <color indexed="10"/>
      <name val="Times New Roman"/>
      <charset val="0"/>
    </font>
    <font>
      <sz val="8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57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57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top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176" fontId="6" fillId="0" borderId="0" xfId="0" applyNumberFormat="1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left" vertical="center" wrapText="1" shrinkToFit="1"/>
    </xf>
    <xf numFmtId="176" fontId="1" fillId="0" borderId="2" xfId="0" applyNumberFormat="1" applyFont="1" applyFill="1" applyBorder="1" applyAlignment="1">
      <alignment horizontal="left" vertical="center" wrapText="1" shrinkToFi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textRotation="255" wrapText="1" shrinkToFit="1"/>
    </xf>
    <xf numFmtId="0" fontId="4" fillId="0" borderId="4" xfId="0" applyFont="1" applyFill="1" applyBorder="1" applyAlignment="1">
      <alignment horizontal="center" vertical="center" textRotation="255" wrapText="1" shrinkToFit="1"/>
    </xf>
    <xf numFmtId="0" fontId="4" fillId="0" borderId="5" xfId="0" applyFont="1" applyFill="1" applyBorder="1" applyAlignment="1">
      <alignment horizontal="center" vertical="center" textRotation="255" wrapText="1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shrinkToFit="1"/>
    </xf>
    <xf numFmtId="176" fontId="1" fillId="0" borderId="0" xfId="0" applyNumberFormat="1" applyFont="1" applyFill="1" applyBorder="1" applyAlignment="1">
      <alignment horizontal="left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/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6" xfId="50"/>
    <cellStyle name="常规 24 2" xfId="51"/>
    <cellStyle name="常规 24 3" xfId="52"/>
    <cellStyle name="常规 2" xfId="53"/>
    <cellStyle name="常规 24" xfId="54"/>
    <cellStyle name="常规 24 4" xfId="55"/>
    <cellStyle name="常规 24 5" xfId="56"/>
    <cellStyle name="常规 3" xfId="57"/>
    <cellStyle name="常规 4" xfId="58"/>
    <cellStyle name="常规 4 2" xfId="59"/>
    <cellStyle name="常规 4 3" xfId="60"/>
    <cellStyle name="常规 4 5" xfId="61"/>
    <cellStyle name="常规 5" xfId="62"/>
    <cellStyle name="常规 7" xfId="6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3"/>
  <sheetViews>
    <sheetView view="pageBreakPreview" zoomScaleNormal="100" topLeftCell="B118" workbookViewId="0">
      <selection activeCell="I27" sqref="I27:I30"/>
    </sheetView>
  </sheetViews>
  <sheetFormatPr defaultColWidth="9" defaultRowHeight="14.25"/>
  <cols>
    <col min="1" max="1" width="2.66666666666667" style="40" hidden="1" customWidth="1"/>
    <col min="2" max="2" width="6" style="40" customWidth="1"/>
    <col min="3" max="3" width="11.1083333333333" style="40" customWidth="1"/>
    <col min="4" max="4" width="3.33333333333333" style="40" customWidth="1"/>
    <col min="5" max="5" width="32.8833333333333" style="40" customWidth="1"/>
    <col min="6" max="6" width="6" style="40" customWidth="1"/>
    <col min="7" max="7" width="6.21666666666667" style="40" customWidth="1"/>
    <col min="8" max="8" width="6.21666666666667" style="41" customWidth="1"/>
    <col min="9" max="10" width="6.66666666666667" style="40" customWidth="1"/>
    <col min="11" max="11" width="7.10833333333333" style="40" customWidth="1"/>
    <col min="12" max="16384" width="9" style="40"/>
  </cols>
  <sheetData>
    <row r="1" ht="51" customHeight="1" spans="1:11">
      <c r="A1" s="2" t="s">
        <v>0</v>
      </c>
      <c r="B1" s="2"/>
      <c r="C1" s="2"/>
      <c r="D1" s="2"/>
      <c r="E1" s="2"/>
      <c r="F1" s="2"/>
      <c r="G1" s="2"/>
      <c r="H1" s="54"/>
      <c r="I1" s="2"/>
      <c r="J1" s="2"/>
      <c r="K1" s="2"/>
    </row>
    <row r="2" ht="33" customHeight="1" spans="1:11">
      <c r="A2" s="44" t="s">
        <v>1</v>
      </c>
      <c r="B2" s="4" t="s">
        <v>2</v>
      </c>
      <c r="C2" s="4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4" t="s">
        <v>11</v>
      </c>
    </row>
    <row r="3" ht="24" customHeight="1" spans="1:11">
      <c r="A3" s="24" t="s">
        <v>12</v>
      </c>
      <c r="B3" s="24" t="s">
        <v>13</v>
      </c>
      <c r="C3" s="72" t="s">
        <v>14</v>
      </c>
      <c r="D3" s="73">
        <v>0.3</v>
      </c>
      <c r="E3" s="74" t="s">
        <v>15</v>
      </c>
      <c r="F3" s="75"/>
      <c r="G3" s="76">
        <f>0.3*RIGHT(E3,5)</f>
        <v>28.29</v>
      </c>
      <c r="H3" s="29"/>
      <c r="I3" s="37">
        <f>SUM(G3:G6)+H3</f>
        <v>98.34</v>
      </c>
      <c r="J3" s="37">
        <f>SUM(H3:H6)+I3</f>
        <v>98.34</v>
      </c>
      <c r="K3" s="25"/>
    </row>
    <row r="4" ht="27" customHeight="1" spans="1:11">
      <c r="A4" s="24"/>
      <c r="B4" s="24"/>
      <c r="C4" s="72" t="s">
        <v>16</v>
      </c>
      <c r="D4" s="73">
        <v>0.3</v>
      </c>
      <c r="E4" s="77" t="s">
        <v>17</v>
      </c>
      <c r="F4" s="75">
        <v>3.05</v>
      </c>
      <c r="G4" s="78">
        <v>33.05</v>
      </c>
      <c r="H4" s="29"/>
      <c r="I4" s="37"/>
      <c r="J4" s="37"/>
      <c r="K4" s="25"/>
    </row>
    <row r="5" ht="75" customHeight="1" spans="1:11">
      <c r="A5" s="24"/>
      <c r="B5" s="24"/>
      <c r="C5" s="72" t="s">
        <v>18</v>
      </c>
      <c r="D5" s="73">
        <v>0.2</v>
      </c>
      <c r="E5" s="74" t="s">
        <v>19</v>
      </c>
      <c r="F5" s="75">
        <v>-3</v>
      </c>
      <c r="G5" s="78">
        <v>17</v>
      </c>
      <c r="H5" s="29"/>
      <c r="I5" s="37"/>
      <c r="J5" s="37"/>
      <c r="K5" s="25"/>
    </row>
    <row r="6" ht="20.1" customHeight="1" spans="1:11">
      <c r="A6" s="24"/>
      <c r="B6" s="24"/>
      <c r="C6" s="72" t="s">
        <v>20</v>
      </c>
      <c r="D6" s="73">
        <v>0.2</v>
      </c>
      <c r="E6" s="74" t="s">
        <v>21</v>
      </c>
      <c r="F6" s="75"/>
      <c r="G6" s="78">
        <v>20</v>
      </c>
      <c r="H6" s="29"/>
      <c r="I6" s="37"/>
      <c r="J6" s="37"/>
      <c r="K6" s="25"/>
    </row>
    <row r="7" ht="21" customHeight="1" spans="1:11">
      <c r="A7" s="24"/>
      <c r="B7" s="24" t="s">
        <v>22</v>
      </c>
      <c r="C7" s="72" t="s">
        <v>14</v>
      </c>
      <c r="D7" s="73">
        <v>0.3</v>
      </c>
      <c r="E7" s="74" t="s">
        <v>15</v>
      </c>
      <c r="F7" s="75"/>
      <c r="G7" s="76">
        <f>0.3*RIGHT(E7,5)</f>
        <v>28.29</v>
      </c>
      <c r="H7" s="29"/>
      <c r="I7" s="37">
        <f>SUM(G7:G10)+H7</f>
        <v>98.34</v>
      </c>
      <c r="J7" s="37">
        <f>SUM(H7:H10)+I7</f>
        <v>98.34</v>
      </c>
      <c r="K7" s="25"/>
    </row>
    <row r="8" ht="27.9" customHeight="1" spans="1:11">
      <c r="A8" s="24"/>
      <c r="B8" s="24"/>
      <c r="C8" s="72" t="s">
        <v>16</v>
      </c>
      <c r="D8" s="73">
        <v>0.3</v>
      </c>
      <c r="E8" s="77" t="s">
        <v>17</v>
      </c>
      <c r="F8" s="75">
        <v>3.05</v>
      </c>
      <c r="G8" s="78">
        <v>33.05</v>
      </c>
      <c r="H8" s="29"/>
      <c r="I8" s="37"/>
      <c r="J8" s="37"/>
      <c r="K8" s="25"/>
    </row>
    <row r="9" ht="83.1" customHeight="1" spans="1:11">
      <c r="A9" s="24"/>
      <c r="B9" s="24"/>
      <c r="C9" s="72" t="s">
        <v>18</v>
      </c>
      <c r="D9" s="73">
        <v>0.2</v>
      </c>
      <c r="E9" s="74" t="s">
        <v>19</v>
      </c>
      <c r="F9" s="75">
        <v>-3</v>
      </c>
      <c r="G9" s="78">
        <v>17</v>
      </c>
      <c r="H9" s="29"/>
      <c r="I9" s="37"/>
      <c r="J9" s="37"/>
      <c r="K9" s="25"/>
    </row>
    <row r="10" ht="18.9" customHeight="1" spans="1:11">
      <c r="A10" s="24"/>
      <c r="B10" s="24"/>
      <c r="C10" s="72" t="s">
        <v>20</v>
      </c>
      <c r="D10" s="73">
        <v>0.2</v>
      </c>
      <c r="E10" s="74" t="s">
        <v>21</v>
      </c>
      <c r="F10" s="75"/>
      <c r="G10" s="78">
        <v>20</v>
      </c>
      <c r="H10" s="29"/>
      <c r="I10" s="37"/>
      <c r="J10" s="37"/>
      <c r="K10" s="25"/>
    </row>
    <row r="11" ht="21" customHeight="1" spans="1:11">
      <c r="A11" s="24" t="s">
        <v>23</v>
      </c>
      <c r="B11" s="24" t="s">
        <v>24</v>
      </c>
      <c r="C11" s="72" t="s">
        <v>14</v>
      </c>
      <c r="D11" s="73">
        <v>0.3</v>
      </c>
      <c r="E11" s="74" t="s">
        <v>25</v>
      </c>
      <c r="F11" s="75"/>
      <c r="G11" s="76">
        <f>0.3*RIGHT(E11,5)</f>
        <v>28.41</v>
      </c>
      <c r="H11" s="29"/>
      <c r="I11" s="37">
        <f>SUM(G11:G14)+H11</f>
        <v>93.41</v>
      </c>
      <c r="J11" s="37">
        <f>SUM(H11:H14)+I11</f>
        <v>93.41</v>
      </c>
      <c r="K11" s="25"/>
    </row>
    <row r="12" ht="24" spans="1:11">
      <c r="A12" s="24"/>
      <c r="B12" s="24"/>
      <c r="C12" s="72" t="s">
        <v>16</v>
      </c>
      <c r="D12" s="73">
        <v>0.3</v>
      </c>
      <c r="E12" s="77" t="s">
        <v>26</v>
      </c>
      <c r="F12" s="76"/>
      <c r="G12" s="78">
        <v>30</v>
      </c>
      <c r="H12" s="29"/>
      <c r="I12" s="37"/>
      <c r="J12" s="37"/>
      <c r="K12" s="25"/>
    </row>
    <row r="13" ht="72.75" spans="1:11">
      <c r="A13" s="24"/>
      <c r="B13" s="24"/>
      <c r="C13" s="72" t="s">
        <v>18</v>
      </c>
      <c r="D13" s="73">
        <v>0.2</v>
      </c>
      <c r="E13" s="74" t="s">
        <v>27</v>
      </c>
      <c r="F13" s="75">
        <v>-5</v>
      </c>
      <c r="G13" s="78">
        <v>15</v>
      </c>
      <c r="H13" s="29"/>
      <c r="I13" s="37"/>
      <c r="J13" s="37"/>
      <c r="K13" s="25"/>
    </row>
    <row r="14" ht="18" customHeight="1" spans="1:11">
      <c r="A14" s="24"/>
      <c r="B14" s="24"/>
      <c r="C14" s="72" t="s">
        <v>20</v>
      </c>
      <c r="D14" s="73">
        <v>0.2</v>
      </c>
      <c r="E14" s="74" t="s">
        <v>21</v>
      </c>
      <c r="F14" s="75"/>
      <c r="G14" s="78">
        <v>20</v>
      </c>
      <c r="H14" s="29"/>
      <c r="I14" s="37"/>
      <c r="J14" s="37"/>
      <c r="K14" s="25"/>
    </row>
    <row r="15" ht="21" customHeight="1" spans="1:11">
      <c r="A15" s="24"/>
      <c r="B15" s="55" t="s">
        <v>28</v>
      </c>
      <c r="C15" s="72" t="s">
        <v>14</v>
      </c>
      <c r="D15" s="73">
        <v>0.3</v>
      </c>
      <c r="E15" s="74" t="s">
        <v>29</v>
      </c>
      <c r="F15" s="75"/>
      <c r="G15" s="76">
        <f>0.3*RIGHT(E15,5)</f>
        <v>28.26</v>
      </c>
      <c r="H15" s="29"/>
      <c r="I15" s="37">
        <f>SUM(G15:G18)+H15</f>
        <v>93.26</v>
      </c>
      <c r="J15" s="37">
        <f>SUM(H15:H18)+I15</f>
        <v>93.26</v>
      </c>
      <c r="K15" s="25"/>
    </row>
    <row r="16" ht="26.1" customHeight="1" spans="1:11">
      <c r="A16" s="24"/>
      <c r="B16" s="55"/>
      <c r="C16" s="72" t="s">
        <v>16</v>
      </c>
      <c r="D16" s="73">
        <v>0.3</v>
      </c>
      <c r="E16" s="77" t="s">
        <v>26</v>
      </c>
      <c r="F16" s="76"/>
      <c r="G16" s="78">
        <v>30</v>
      </c>
      <c r="H16" s="29"/>
      <c r="I16" s="37"/>
      <c r="J16" s="37"/>
      <c r="K16" s="25"/>
    </row>
    <row r="17" ht="78" customHeight="1" spans="1:11">
      <c r="A17" s="24"/>
      <c r="B17" s="55"/>
      <c r="C17" s="72" t="s">
        <v>18</v>
      </c>
      <c r="D17" s="73">
        <v>0.2</v>
      </c>
      <c r="E17" s="74" t="s">
        <v>30</v>
      </c>
      <c r="F17" s="75">
        <v>-5</v>
      </c>
      <c r="G17" s="78">
        <v>15</v>
      </c>
      <c r="H17" s="29"/>
      <c r="I17" s="37"/>
      <c r="J17" s="37"/>
      <c r="K17" s="25"/>
    </row>
    <row r="18" ht="18" customHeight="1" spans="1:11">
      <c r="A18" s="24"/>
      <c r="B18" s="55"/>
      <c r="C18" s="72" t="s">
        <v>20</v>
      </c>
      <c r="D18" s="73">
        <v>0.2</v>
      </c>
      <c r="E18" s="74" t="s">
        <v>21</v>
      </c>
      <c r="F18" s="75"/>
      <c r="G18" s="78">
        <v>20</v>
      </c>
      <c r="H18" s="29"/>
      <c r="I18" s="37"/>
      <c r="J18" s="37"/>
      <c r="K18" s="25"/>
    </row>
    <row r="19" ht="18" customHeight="1" spans="1:11">
      <c r="A19" s="24" t="s">
        <v>31</v>
      </c>
      <c r="B19" s="24" t="s">
        <v>32</v>
      </c>
      <c r="C19" s="72" t="s">
        <v>14</v>
      </c>
      <c r="D19" s="73">
        <v>0.3</v>
      </c>
      <c r="E19" s="74" t="s">
        <v>33</v>
      </c>
      <c r="F19" s="75"/>
      <c r="G19" s="76">
        <f>0.3*RIGHT(E19,5)</f>
        <v>31.83</v>
      </c>
      <c r="H19" s="29"/>
      <c r="I19" s="37">
        <f>SUM(G19:G22)+H19</f>
        <v>103.83</v>
      </c>
      <c r="J19" s="37">
        <f>SUM(H19:H22)+I19</f>
        <v>103.83</v>
      </c>
      <c r="K19" s="25"/>
    </row>
    <row r="20" ht="18.9" customHeight="1" spans="1:11">
      <c r="A20" s="24"/>
      <c r="B20" s="24"/>
      <c r="C20" s="72" t="s">
        <v>16</v>
      </c>
      <c r="D20" s="73">
        <v>0.3</v>
      </c>
      <c r="E20" s="77" t="s">
        <v>34</v>
      </c>
      <c r="F20" s="75">
        <v>0</v>
      </c>
      <c r="G20" s="78">
        <v>30</v>
      </c>
      <c r="H20" s="29"/>
      <c r="I20" s="37"/>
      <c r="J20" s="37"/>
      <c r="K20" s="25"/>
    </row>
    <row r="21" ht="56.1" customHeight="1" spans="1:11">
      <c r="A21" s="24"/>
      <c r="B21" s="24"/>
      <c r="C21" s="72" t="s">
        <v>18</v>
      </c>
      <c r="D21" s="73">
        <v>0.2</v>
      </c>
      <c r="E21" s="74" t="s">
        <v>35</v>
      </c>
      <c r="F21" s="75">
        <v>2</v>
      </c>
      <c r="G21" s="78">
        <v>22</v>
      </c>
      <c r="H21" s="29"/>
      <c r="I21" s="37"/>
      <c r="J21" s="37"/>
      <c r="K21" s="25"/>
    </row>
    <row r="22" ht="18" customHeight="1" spans="1:11">
      <c r="A22" s="24"/>
      <c r="B22" s="24"/>
      <c r="C22" s="72" t="s">
        <v>20</v>
      </c>
      <c r="D22" s="73">
        <v>0.2</v>
      </c>
      <c r="E22" s="74" t="s">
        <v>21</v>
      </c>
      <c r="F22" s="75"/>
      <c r="G22" s="78">
        <v>20</v>
      </c>
      <c r="H22" s="29"/>
      <c r="I22" s="37"/>
      <c r="J22" s="37"/>
      <c r="K22" s="25"/>
    </row>
    <row r="23" ht="21" customHeight="1" spans="1:11">
      <c r="A23" s="24"/>
      <c r="B23" s="24" t="s">
        <v>36</v>
      </c>
      <c r="C23" s="72" t="s">
        <v>14</v>
      </c>
      <c r="D23" s="73">
        <v>0.3</v>
      </c>
      <c r="E23" s="74" t="s">
        <v>37</v>
      </c>
      <c r="F23" s="75"/>
      <c r="G23" s="76">
        <f>0.3*RIGHT(E23,5)</f>
        <v>29.58</v>
      </c>
      <c r="H23" s="29"/>
      <c r="I23" s="37">
        <f>SUM(G23:G26)+H23</f>
        <v>101.58</v>
      </c>
      <c r="J23" s="37">
        <f>SUM(H23:H26)+I23</f>
        <v>101.58</v>
      </c>
      <c r="K23" s="25"/>
    </row>
    <row r="24" ht="33" customHeight="1" spans="1:11">
      <c r="A24" s="24"/>
      <c r="B24" s="24"/>
      <c r="C24" s="72" t="s">
        <v>16</v>
      </c>
      <c r="D24" s="73">
        <v>0.3</v>
      </c>
      <c r="E24" s="77" t="s">
        <v>34</v>
      </c>
      <c r="F24" s="75">
        <v>0</v>
      </c>
      <c r="G24" s="78">
        <v>30</v>
      </c>
      <c r="H24" s="29"/>
      <c r="I24" s="37"/>
      <c r="J24" s="37"/>
      <c r="K24" s="25"/>
    </row>
    <row r="25" ht="77.1" customHeight="1" spans="1:11">
      <c r="A25" s="24"/>
      <c r="B25" s="24"/>
      <c r="C25" s="72" t="s">
        <v>18</v>
      </c>
      <c r="D25" s="73">
        <v>0.2</v>
      </c>
      <c r="E25" s="74" t="s">
        <v>35</v>
      </c>
      <c r="F25" s="75">
        <v>2</v>
      </c>
      <c r="G25" s="78">
        <v>22</v>
      </c>
      <c r="H25" s="29"/>
      <c r="I25" s="37"/>
      <c r="J25" s="37"/>
      <c r="K25" s="25"/>
    </row>
    <row r="26" ht="18" customHeight="1" spans="1:11">
      <c r="A26" s="24"/>
      <c r="B26" s="24"/>
      <c r="C26" s="72" t="s">
        <v>20</v>
      </c>
      <c r="D26" s="73">
        <v>0.2</v>
      </c>
      <c r="E26" s="74" t="s">
        <v>21</v>
      </c>
      <c r="F26" s="75"/>
      <c r="G26" s="78">
        <v>20</v>
      </c>
      <c r="H26" s="29"/>
      <c r="I26" s="37"/>
      <c r="J26" s="37"/>
      <c r="K26" s="25"/>
    </row>
    <row r="27" ht="18" customHeight="1" spans="1:11">
      <c r="A27" s="46" t="s">
        <v>38</v>
      </c>
      <c r="B27" s="24" t="s">
        <v>39</v>
      </c>
      <c r="C27" s="72" t="s">
        <v>14</v>
      </c>
      <c r="D27" s="73">
        <v>0.3</v>
      </c>
      <c r="E27" s="74" t="s">
        <v>40</v>
      </c>
      <c r="F27" s="75"/>
      <c r="G27" s="76">
        <f>0.3*RIGHT(E27,5)</f>
        <v>28.56</v>
      </c>
      <c r="H27" s="29"/>
      <c r="I27" s="37">
        <f>SUM(G27:G30)+H27</f>
        <v>96.81</v>
      </c>
      <c r="J27" s="37">
        <f>SUM(H27:H30)+I27</f>
        <v>96.81</v>
      </c>
      <c r="K27" s="25"/>
    </row>
    <row r="28" ht="27" customHeight="1" spans="1:11">
      <c r="A28" s="49"/>
      <c r="B28" s="24"/>
      <c r="C28" s="72" t="s">
        <v>16</v>
      </c>
      <c r="D28" s="73">
        <v>0.3</v>
      </c>
      <c r="E28" s="77" t="s">
        <v>41</v>
      </c>
      <c r="F28" s="75">
        <v>-0.75</v>
      </c>
      <c r="G28" s="78">
        <v>29.25</v>
      </c>
      <c r="H28" s="29"/>
      <c r="I28" s="37"/>
      <c r="J28" s="37"/>
      <c r="K28" s="25"/>
    </row>
    <row r="29" ht="66" customHeight="1" spans="1:11">
      <c r="A29" s="49"/>
      <c r="B29" s="24"/>
      <c r="C29" s="72" t="s">
        <v>18</v>
      </c>
      <c r="D29" s="73">
        <v>0.2</v>
      </c>
      <c r="E29" s="74" t="s">
        <v>42</v>
      </c>
      <c r="F29" s="75">
        <v>-1</v>
      </c>
      <c r="G29" s="78">
        <v>19</v>
      </c>
      <c r="H29" s="29"/>
      <c r="I29" s="37"/>
      <c r="J29" s="37"/>
      <c r="K29" s="25"/>
    </row>
    <row r="30" ht="18" customHeight="1" spans="1:11">
      <c r="A30" s="51"/>
      <c r="B30" s="24"/>
      <c r="C30" s="72" t="s">
        <v>20</v>
      </c>
      <c r="D30" s="73">
        <v>0.2</v>
      </c>
      <c r="E30" s="74" t="s">
        <v>21</v>
      </c>
      <c r="F30" s="75"/>
      <c r="G30" s="78">
        <v>20</v>
      </c>
      <c r="H30" s="29"/>
      <c r="I30" s="37"/>
      <c r="J30" s="37"/>
      <c r="K30" s="25"/>
    </row>
    <row r="31" ht="18" customHeight="1" spans="1:11">
      <c r="A31" s="24" t="s">
        <v>43</v>
      </c>
      <c r="B31" s="24" t="s">
        <v>44</v>
      </c>
      <c r="C31" s="72" t="s">
        <v>14</v>
      </c>
      <c r="D31" s="73">
        <v>0.3</v>
      </c>
      <c r="E31" s="74" t="s">
        <v>45</v>
      </c>
      <c r="F31" s="75"/>
      <c r="G31" s="76">
        <f>0.3*RIGHT(E31,5)</f>
        <v>28.08</v>
      </c>
      <c r="H31" s="29"/>
      <c r="I31" s="37">
        <f>SUM(G31:G34)+H31</f>
        <v>96.11</v>
      </c>
      <c r="J31" s="37">
        <f>SUM(H31:H34)+I31</f>
        <v>96.11</v>
      </c>
      <c r="K31" s="25"/>
    </row>
    <row r="32" ht="27.75" customHeight="1" spans="1:11">
      <c r="A32" s="24"/>
      <c r="B32" s="24"/>
      <c r="C32" s="72" t="s">
        <v>16</v>
      </c>
      <c r="D32" s="73">
        <v>0.3</v>
      </c>
      <c r="E32" s="77" t="s">
        <v>46</v>
      </c>
      <c r="F32" s="75">
        <v>0.03</v>
      </c>
      <c r="G32" s="78">
        <v>30.03</v>
      </c>
      <c r="H32" s="29"/>
      <c r="I32" s="37"/>
      <c r="J32" s="37"/>
      <c r="K32" s="25"/>
    </row>
    <row r="33" ht="63" customHeight="1" spans="1:11">
      <c r="A33" s="24"/>
      <c r="B33" s="24"/>
      <c r="C33" s="72" t="s">
        <v>18</v>
      </c>
      <c r="D33" s="73">
        <v>0.2</v>
      </c>
      <c r="E33" s="74" t="s">
        <v>47</v>
      </c>
      <c r="F33" s="75">
        <v>-2</v>
      </c>
      <c r="G33" s="78">
        <v>18</v>
      </c>
      <c r="H33" s="29"/>
      <c r="I33" s="37"/>
      <c r="J33" s="37"/>
      <c r="K33" s="25"/>
    </row>
    <row r="34" ht="18.9" customHeight="1" spans="1:11">
      <c r="A34" s="24"/>
      <c r="B34" s="24"/>
      <c r="C34" s="72" t="s">
        <v>20</v>
      </c>
      <c r="D34" s="73">
        <v>0.2</v>
      </c>
      <c r="E34" s="74" t="s">
        <v>21</v>
      </c>
      <c r="F34" s="75"/>
      <c r="G34" s="78">
        <v>20</v>
      </c>
      <c r="H34" s="29"/>
      <c r="I34" s="37"/>
      <c r="J34" s="37"/>
      <c r="K34" s="25"/>
    </row>
    <row r="35" ht="21" customHeight="1" spans="1:11">
      <c r="A35" s="24"/>
      <c r="B35" s="24" t="s">
        <v>48</v>
      </c>
      <c r="C35" s="72" t="s">
        <v>14</v>
      </c>
      <c r="D35" s="73">
        <v>0.3</v>
      </c>
      <c r="E35" s="74" t="s">
        <v>45</v>
      </c>
      <c r="F35" s="75"/>
      <c r="G35" s="76">
        <f>0.3*RIGHT(E35,5)</f>
        <v>28.08</v>
      </c>
      <c r="H35" s="29"/>
      <c r="I35" s="37">
        <f>SUM(G35:G38)+H35</f>
        <v>96.11</v>
      </c>
      <c r="J35" s="37">
        <f>SUM(H35:H38)+I35</f>
        <v>96.11</v>
      </c>
      <c r="K35" s="25"/>
    </row>
    <row r="36" ht="24.9" customHeight="1" spans="1:11">
      <c r="A36" s="24"/>
      <c r="B36" s="24"/>
      <c r="C36" s="72" t="s">
        <v>16</v>
      </c>
      <c r="D36" s="73">
        <v>0.3</v>
      </c>
      <c r="E36" s="77" t="s">
        <v>49</v>
      </c>
      <c r="F36" s="75">
        <v>0.03</v>
      </c>
      <c r="G36" s="78">
        <v>30.03</v>
      </c>
      <c r="H36" s="29"/>
      <c r="I36" s="37"/>
      <c r="J36" s="37"/>
      <c r="K36" s="25"/>
    </row>
    <row r="37" ht="63" customHeight="1" spans="1:11">
      <c r="A37" s="24"/>
      <c r="B37" s="24"/>
      <c r="C37" s="72" t="s">
        <v>18</v>
      </c>
      <c r="D37" s="73">
        <v>0.2</v>
      </c>
      <c r="E37" s="74" t="s">
        <v>47</v>
      </c>
      <c r="F37" s="75">
        <v>-2</v>
      </c>
      <c r="G37" s="78">
        <v>18</v>
      </c>
      <c r="H37" s="29"/>
      <c r="I37" s="37"/>
      <c r="J37" s="37"/>
      <c r="K37" s="25"/>
    </row>
    <row r="38" ht="18.9" customHeight="1" spans="1:11">
      <c r="A38" s="24"/>
      <c r="B38" s="24"/>
      <c r="C38" s="72" t="s">
        <v>20</v>
      </c>
      <c r="D38" s="73">
        <v>0.2</v>
      </c>
      <c r="E38" s="74" t="s">
        <v>21</v>
      </c>
      <c r="F38" s="75"/>
      <c r="G38" s="78">
        <v>20</v>
      </c>
      <c r="H38" s="29"/>
      <c r="I38" s="37"/>
      <c r="J38" s="37"/>
      <c r="K38" s="25"/>
    </row>
    <row r="39" ht="18" customHeight="1" spans="1:11">
      <c r="A39" s="24" t="s">
        <v>50</v>
      </c>
      <c r="B39" s="24" t="s">
        <v>51</v>
      </c>
      <c r="C39" s="72" t="s">
        <v>14</v>
      </c>
      <c r="D39" s="73">
        <v>0.3</v>
      </c>
      <c r="E39" s="74" t="s">
        <v>52</v>
      </c>
      <c r="F39" s="75"/>
      <c r="G39" s="76">
        <f>0.3*RIGHT(E39,5)</f>
        <v>28.062</v>
      </c>
      <c r="H39" s="29"/>
      <c r="I39" s="37">
        <f>SUM(G39:G42)+H39</f>
        <v>97.932</v>
      </c>
      <c r="J39" s="37">
        <f>SUM(H39:H42)+I39</f>
        <v>97.932</v>
      </c>
      <c r="K39" s="25"/>
    </row>
    <row r="40" ht="26.1" customHeight="1" spans="1:11">
      <c r="A40" s="24"/>
      <c r="B40" s="24"/>
      <c r="C40" s="72" t="s">
        <v>16</v>
      </c>
      <c r="D40" s="73">
        <v>0.3</v>
      </c>
      <c r="E40" s="77" t="s">
        <v>53</v>
      </c>
      <c r="F40" s="75">
        <v>0.87</v>
      </c>
      <c r="G40" s="78">
        <v>30.87</v>
      </c>
      <c r="H40" s="29"/>
      <c r="I40" s="37"/>
      <c r="J40" s="37"/>
      <c r="K40" s="25"/>
    </row>
    <row r="41" ht="60" spans="1:11">
      <c r="A41" s="24"/>
      <c r="B41" s="24"/>
      <c r="C41" s="72" t="s">
        <v>18</v>
      </c>
      <c r="D41" s="73">
        <v>0.2</v>
      </c>
      <c r="E41" s="74" t="s">
        <v>54</v>
      </c>
      <c r="F41" s="75">
        <v>-1</v>
      </c>
      <c r="G41" s="78">
        <v>19</v>
      </c>
      <c r="H41" s="29"/>
      <c r="I41" s="37"/>
      <c r="J41" s="37"/>
      <c r="K41" s="25"/>
    </row>
    <row r="42" ht="18.9" customHeight="1" spans="1:11">
      <c r="A42" s="24"/>
      <c r="B42" s="24"/>
      <c r="C42" s="72" t="s">
        <v>20</v>
      </c>
      <c r="D42" s="73">
        <v>0.2</v>
      </c>
      <c r="E42" s="74" t="s">
        <v>21</v>
      </c>
      <c r="F42" s="75"/>
      <c r="G42" s="78">
        <v>20</v>
      </c>
      <c r="H42" s="29"/>
      <c r="I42" s="37"/>
      <c r="J42" s="37"/>
      <c r="K42" s="25"/>
    </row>
    <row r="43" ht="18" customHeight="1" spans="1:11">
      <c r="A43" s="24"/>
      <c r="B43" s="24" t="s">
        <v>55</v>
      </c>
      <c r="C43" s="72" t="s">
        <v>14</v>
      </c>
      <c r="D43" s="73">
        <v>0.3</v>
      </c>
      <c r="E43" s="74" t="s">
        <v>56</v>
      </c>
      <c r="F43" s="75"/>
      <c r="G43" s="76">
        <f>0.3*RIGHT(E43,5)</f>
        <v>28.962</v>
      </c>
      <c r="H43" s="29"/>
      <c r="I43" s="37">
        <f>SUM(G43:G46)+H43</f>
        <v>98.832</v>
      </c>
      <c r="J43" s="37">
        <f>SUM(H43:H46)+I43</f>
        <v>98.832</v>
      </c>
      <c r="K43" s="25"/>
    </row>
    <row r="44" ht="24" spans="1:11">
      <c r="A44" s="24"/>
      <c r="B44" s="24"/>
      <c r="C44" s="72" t="s">
        <v>16</v>
      </c>
      <c r="D44" s="73">
        <v>0.3</v>
      </c>
      <c r="E44" s="77" t="s">
        <v>57</v>
      </c>
      <c r="F44" s="75">
        <v>0.87</v>
      </c>
      <c r="G44" s="78">
        <v>30.87</v>
      </c>
      <c r="H44" s="29"/>
      <c r="I44" s="37"/>
      <c r="J44" s="37"/>
      <c r="K44" s="25"/>
    </row>
    <row r="45" ht="60" spans="1:11">
      <c r="A45" s="24"/>
      <c r="B45" s="24"/>
      <c r="C45" s="72" t="s">
        <v>18</v>
      </c>
      <c r="D45" s="73">
        <v>0.2</v>
      </c>
      <c r="E45" s="74" t="s">
        <v>58</v>
      </c>
      <c r="F45" s="75">
        <v>-1</v>
      </c>
      <c r="G45" s="78">
        <v>19</v>
      </c>
      <c r="H45" s="29"/>
      <c r="I45" s="37"/>
      <c r="J45" s="37"/>
      <c r="K45" s="25"/>
    </row>
    <row r="46" ht="17.1" customHeight="1" spans="1:11">
      <c r="A46" s="24"/>
      <c r="B46" s="24"/>
      <c r="C46" s="72" t="s">
        <v>20</v>
      </c>
      <c r="D46" s="73">
        <v>0.2</v>
      </c>
      <c r="E46" s="74" t="s">
        <v>21</v>
      </c>
      <c r="F46" s="75"/>
      <c r="G46" s="78">
        <v>20</v>
      </c>
      <c r="H46" s="29"/>
      <c r="I46" s="37"/>
      <c r="J46" s="37"/>
      <c r="K46" s="25"/>
    </row>
    <row r="47" ht="18.9" customHeight="1" spans="1:11">
      <c r="A47" s="46" t="s">
        <v>59</v>
      </c>
      <c r="B47" s="24" t="s">
        <v>60</v>
      </c>
      <c r="C47" s="72" t="s">
        <v>14</v>
      </c>
      <c r="D47" s="73">
        <v>0.3</v>
      </c>
      <c r="E47" s="74" t="s">
        <v>61</v>
      </c>
      <c r="F47" s="75"/>
      <c r="G47" s="76">
        <f>0.3*RIGHT(E47,5)</f>
        <v>29.7</v>
      </c>
      <c r="H47" s="29"/>
      <c r="I47" s="37">
        <f>SUM(G47:G50)+H47</f>
        <v>102.7</v>
      </c>
      <c r="J47" s="37">
        <f>SUM(H47:H50)+I47</f>
        <v>102.7</v>
      </c>
      <c r="K47" s="25"/>
    </row>
    <row r="48" ht="29.1" customHeight="1" spans="1:11">
      <c r="A48" s="49"/>
      <c r="B48" s="24"/>
      <c r="C48" s="72" t="s">
        <v>16</v>
      </c>
      <c r="D48" s="73">
        <v>0.3</v>
      </c>
      <c r="E48" s="77" t="s">
        <v>62</v>
      </c>
      <c r="F48" s="75">
        <v>0</v>
      </c>
      <c r="G48" s="78">
        <v>30</v>
      </c>
      <c r="H48" s="29"/>
      <c r="I48" s="37"/>
      <c r="J48" s="37"/>
      <c r="K48" s="25"/>
    </row>
    <row r="49" ht="60.75" customHeight="1" spans="1:11">
      <c r="A49" s="49"/>
      <c r="B49" s="24"/>
      <c r="C49" s="72" t="s">
        <v>18</v>
      </c>
      <c r="D49" s="73">
        <v>0.2</v>
      </c>
      <c r="E49" s="74" t="s">
        <v>63</v>
      </c>
      <c r="F49" s="75">
        <v>3</v>
      </c>
      <c r="G49" s="78">
        <v>23</v>
      </c>
      <c r="H49" s="29"/>
      <c r="I49" s="37"/>
      <c r="J49" s="37"/>
      <c r="K49" s="25"/>
    </row>
    <row r="50" ht="15" customHeight="1" spans="1:11">
      <c r="A50" s="49"/>
      <c r="B50" s="24"/>
      <c r="C50" s="72" t="s">
        <v>20</v>
      </c>
      <c r="D50" s="73">
        <v>0.2</v>
      </c>
      <c r="E50" s="74" t="s">
        <v>21</v>
      </c>
      <c r="F50" s="75"/>
      <c r="G50" s="78">
        <v>20</v>
      </c>
      <c r="H50" s="29"/>
      <c r="I50" s="37"/>
      <c r="J50" s="37"/>
      <c r="K50" s="25"/>
    </row>
    <row r="51" ht="15" customHeight="1" spans="1:11">
      <c r="A51" s="49"/>
      <c r="B51" s="24" t="s">
        <v>64</v>
      </c>
      <c r="C51" s="72" t="s">
        <v>14</v>
      </c>
      <c r="D51" s="73">
        <v>0.3</v>
      </c>
      <c r="E51" s="74" t="s">
        <v>61</v>
      </c>
      <c r="F51" s="75"/>
      <c r="G51" s="76">
        <f>0.3*RIGHT(E51,5)</f>
        <v>29.7</v>
      </c>
      <c r="H51" s="29"/>
      <c r="I51" s="37">
        <f>SUM(G51:G54)+H51</f>
        <v>102.7</v>
      </c>
      <c r="J51" s="37">
        <f>SUM(H51:H54)+I51</f>
        <v>102.7</v>
      </c>
      <c r="K51" s="25"/>
    </row>
    <row r="52" ht="27" customHeight="1" spans="1:11">
      <c r="A52" s="49"/>
      <c r="B52" s="24"/>
      <c r="C52" s="72" t="s">
        <v>16</v>
      </c>
      <c r="D52" s="73">
        <v>0.3</v>
      </c>
      <c r="E52" s="77" t="s">
        <v>62</v>
      </c>
      <c r="F52" s="75">
        <v>0</v>
      </c>
      <c r="G52" s="78">
        <v>30</v>
      </c>
      <c r="H52" s="29"/>
      <c r="I52" s="37"/>
      <c r="J52" s="37"/>
      <c r="K52" s="25"/>
    </row>
    <row r="53" ht="60" customHeight="1" spans="1:11">
      <c r="A53" s="49"/>
      <c r="B53" s="24"/>
      <c r="C53" s="72" t="s">
        <v>18</v>
      </c>
      <c r="D53" s="73">
        <v>0.2</v>
      </c>
      <c r="E53" s="74" t="s">
        <v>63</v>
      </c>
      <c r="F53" s="75">
        <v>3</v>
      </c>
      <c r="G53" s="78">
        <v>23</v>
      </c>
      <c r="H53" s="29"/>
      <c r="I53" s="37"/>
      <c r="J53" s="37"/>
      <c r="K53" s="25"/>
    </row>
    <row r="54" ht="15.9" customHeight="1" spans="1:11">
      <c r="A54" s="51"/>
      <c r="B54" s="24"/>
      <c r="C54" s="72" t="s">
        <v>20</v>
      </c>
      <c r="D54" s="73">
        <v>0.2</v>
      </c>
      <c r="E54" s="74" t="s">
        <v>21</v>
      </c>
      <c r="F54" s="75"/>
      <c r="G54" s="78">
        <v>20</v>
      </c>
      <c r="H54" s="29"/>
      <c r="I54" s="37"/>
      <c r="J54" s="37"/>
      <c r="K54" s="25"/>
    </row>
    <row r="55" ht="18" customHeight="1" spans="1:11">
      <c r="A55" s="46" t="s">
        <v>65</v>
      </c>
      <c r="B55" s="24" t="s">
        <v>66</v>
      </c>
      <c r="C55" s="72" t="s">
        <v>14</v>
      </c>
      <c r="D55" s="73">
        <v>0.3</v>
      </c>
      <c r="E55" s="74" t="s">
        <v>67</v>
      </c>
      <c r="F55" s="75"/>
      <c r="G55" s="76">
        <f>0.3*RIGHT(E55,5)</f>
        <v>30.6</v>
      </c>
      <c r="H55" s="29"/>
      <c r="I55" s="37">
        <f>SUM(G55:G58)+H55</f>
        <v>104.6</v>
      </c>
      <c r="J55" s="37">
        <f>SUM(H55:H58)+I55</f>
        <v>104.6</v>
      </c>
      <c r="K55" s="25"/>
    </row>
    <row r="56" ht="54.9" customHeight="1" spans="1:11">
      <c r="A56" s="49"/>
      <c r="B56" s="24"/>
      <c r="C56" s="72" t="s">
        <v>16</v>
      </c>
      <c r="D56" s="73">
        <v>0.3</v>
      </c>
      <c r="E56" s="77" t="s">
        <v>68</v>
      </c>
      <c r="F56" s="75"/>
      <c r="G56" s="78">
        <v>30</v>
      </c>
      <c r="H56" s="29"/>
      <c r="I56" s="37"/>
      <c r="J56" s="37"/>
      <c r="K56" s="25"/>
    </row>
    <row r="57" ht="53.1" customHeight="1" spans="1:11">
      <c r="A57" s="49"/>
      <c r="B57" s="24"/>
      <c r="C57" s="72" t="s">
        <v>18</v>
      </c>
      <c r="D57" s="73">
        <v>0.2</v>
      </c>
      <c r="E57" s="74" t="s">
        <v>69</v>
      </c>
      <c r="F57" s="75">
        <v>4</v>
      </c>
      <c r="G57" s="78">
        <v>24</v>
      </c>
      <c r="H57" s="29"/>
      <c r="I57" s="37"/>
      <c r="J57" s="37"/>
      <c r="K57" s="25"/>
    </row>
    <row r="58" ht="20.1" customHeight="1" spans="1:11">
      <c r="A58" s="51"/>
      <c r="B58" s="24"/>
      <c r="C58" s="72" t="s">
        <v>20</v>
      </c>
      <c r="D58" s="73">
        <v>0.2</v>
      </c>
      <c r="E58" s="74" t="s">
        <v>21</v>
      </c>
      <c r="F58" s="75"/>
      <c r="G58" s="78">
        <v>20</v>
      </c>
      <c r="H58" s="29"/>
      <c r="I58" s="37"/>
      <c r="J58" s="37"/>
      <c r="K58" s="25"/>
    </row>
    <row r="59" ht="21" customHeight="1" spans="1:11">
      <c r="A59" s="46" t="s">
        <v>65</v>
      </c>
      <c r="B59" s="24" t="s">
        <v>70</v>
      </c>
      <c r="C59" s="72" t="s">
        <v>14</v>
      </c>
      <c r="D59" s="73">
        <v>0.3</v>
      </c>
      <c r="E59" s="74" t="s">
        <v>67</v>
      </c>
      <c r="F59" s="75"/>
      <c r="G59" s="76">
        <f>0.3*RIGHT(E59,5)</f>
        <v>30.6</v>
      </c>
      <c r="H59" s="29">
        <v>-1</v>
      </c>
      <c r="I59" s="37">
        <f>SUM(G59:G62)+H59</f>
        <v>103.6</v>
      </c>
      <c r="J59" s="37">
        <v>103.6</v>
      </c>
      <c r="K59" s="25"/>
    </row>
    <row r="60" ht="60.9" customHeight="1" spans="1:11">
      <c r="A60" s="49"/>
      <c r="B60" s="24"/>
      <c r="C60" s="72" t="s">
        <v>16</v>
      </c>
      <c r="D60" s="73">
        <v>0.3</v>
      </c>
      <c r="E60" s="77" t="s">
        <v>68</v>
      </c>
      <c r="F60" s="75"/>
      <c r="G60" s="78">
        <v>30</v>
      </c>
      <c r="H60" s="29"/>
      <c r="I60" s="37"/>
      <c r="J60" s="37"/>
      <c r="K60" s="25"/>
    </row>
    <row r="61" ht="57" customHeight="1" spans="1:11">
      <c r="A61" s="49"/>
      <c r="B61" s="24"/>
      <c r="C61" s="72" t="s">
        <v>18</v>
      </c>
      <c r="D61" s="73">
        <v>0.2</v>
      </c>
      <c r="E61" s="74" t="s">
        <v>69</v>
      </c>
      <c r="F61" s="75">
        <v>4</v>
      </c>
      <c r="G61" s="78">
        <v>24</v>
      </c>
      <c r="H61" s="29"/>
      <c r="I61" s="37"/>
      <c r="J61" s="37"/>
      <c r="K61" s="25"/>
    </row>
    <row r="62" ht="36" customHeight="1" spans="1:11">
      <c r="A62" s="51"/>
      <c r="B62" s="24"/>
      <c r="C62" s="72" t="s">
        <v>20</v>
      </c>
      <c r="D62" s="73">
        <v>0.2</v>
      </c>
      <c r="E62" s="74" t="s">
        <v>21</v>
      </c>
      <c r="F62" s="75"/>
      <c r="G62" s="78">
        <v>20</v>
      </c>
      <c r="H62" s="29"/>
      <c r="I62" s="37"/>
      <c r="J62" s="37"/>
      <c r="K62" s="25"/>
    </row>
    <row r="63" ht="27.9" customHeight="1" spans="1:11">
      <c r="A63" s="46" t="s">
        <v>71</v>
      </c>
      <c r="B63" s="24" t="s">
        <v>72</v>
      </c>
      <c r="C63" s="72" t="s">
        <v>14</v>
      </c>
      <c r="D63" s="73">
        <v>0.3</v>
      </c>
      <c r="E63" s="74" t="s">
        <v>73</v>
      </c>
      <c r="F63" s="75"/>
      <c r="G63" s="76">
        <f>0.3*RIGHT(E63,5)</f>
        <v>27.6</v>
      </c>
      <c r="H63" s="29"/>
      <c r="I63" s="37">
        <f>SUM(G63:G66)+H63</f>
        <v>103.6</v>
      </c>
      <c r="J63" s="37">
        <f>SUM(H63:H66)+I63</f>
        <v>103.6</v>
      </c>
      <c r="K63" s="25"/>
    </row>
    <row r="64" ht="51" customHeight="1" spans="1:11">
      <c r="A64" s="49"/>
      <c r="B64" s="24"/>
      <c r="C64" s="72" t="s">
        <v>16</v>
      </c>
      <c r="D64" s="73">
        <v>0.3</v>
      </c>
      <c r="E64" s="77" t="s">
        <v>74</v>
      </c>
      <c r="F64" s="75">
        <v>1</v>
      </c>
      <c r="G64" s="78">
        <v>31</v>
      </c>
      <c r="H64" s="29"/>
      <c r="I64" s="37"/>
      <c r="J64" s="37"/>
      <c r="K64" s="25"/>
    </row>
    <row r="65" ht="72.9" customHeight="1" spans="1:11">
      <c r="A65" s="49"/>
      <c r="B65" s="24"/>
      <c r="C65" s="72" t="s">
        <v>18</v>
      </c>
      <c r="D65" s="73">
        <v>0.2</v>
      </c>
      <c r="E65" s="74" t="s">
        <v>75</v>
      </c>
      <c r="F65" s="75">
        <v>5</v>
      </c>
      <c r="G65" s="78">
        <v>25</v>
      </c>
      <c r="H65" s="29"/>
      <c r="I65" s="37"/>
      <c r="J65" s="37"/>
      <c r="K65" s="25"/>
    </row>
    <row r="66" ht="24" customHeight="1" spans="1:11">
      <c r="A66" s="49"/>
      <c r="B66" s="24"/>
      <c r="C66" s="72" t="s">
        <v>20</v>
      </c>
      <c r="D66" s="73">
        <v>0.2</v>
      </c>
      <c r="E66" s="74" t="s">
        <v>21</v>
      </c>
      <c r="F66" s="75"/>
      <c r="G66" s="78">
        <v>20</v>
      </c>
      <c r="H66" s="29"/>
      <c r="I66" s="37"/>
      <c r="J66" s="37"/>
      <c r="K66" s="25"/>
    </row>
    <row r="67" ht="21.9" customHeight="1" spans="1:11">
      <c r="A67" s="49"/>
      <c r="B67" s="24" t="s">
        <v>76</v>
      </c>
      <c r="C67" s="72" t="s">
        <v>14</v>
      </c>
      <c r="D67" s="73">
        <v>0.3</v>
      </c>
      <c r="E67" s="74" t="s">
        <v>77</v>
      </c>
      <c r="F67" s="75"/>
      <c r="G67" s="76">
        <f>0.3*RIGHT(E67,5)</f>
        <v>27.45</v>
      </c>
      <c r="H67" s="29"/>
      <c r="I67" s="37">
        <f>SUM(G67:G70)+H67</f>
        <v>103.45</v>
      </c>
      <c r="J67" s="37">
        <f>SUM(H67:H70)+I67</f>
        <v>103.45</v>
      </c>
      <c r="K67" s="25"/>
    </row>
    <row r="68" ht="66" customHeight="1" spans="1:11">
      <c r="A68" s="49"/>
      <c r="B68" s="24"/>
      <c r="C68" s="72" t="s">
        <v>16</v>
      </c>
      <c r="D68" s="73">
        <v>0.3</v>
      </c>
      <c r="E68" s="77" t="s">
        <v>74</v>
      </c>
      <c r="F68" s="75">
        <v>1</v>
      </c>
      <c r="G68" s="78">
        <v>31</v>
      </c>
      <c r="H68" s="29"/>
      <c r="I68" s="37"/>
      <c r="J68" s="37"/>
      <c r="K68" s="25"/>
    </row>
    <row r="69" ht="84" customHeight="1" spans="1:11">
      <c r="A69" s="49"/>
      <c r="B69" s="24"/>
      <c r="C69" s="72" t="s">
        <v>18</v>
      </c>
      <c r="D69" s="73">
        <v>0.2</v>
      </c>
      <c r="E69" s="74" t="s">
        <v>75</v>
      </c>
      <c r="F69" s="75">
        <v>5</v>
      </c>
      <c r="G69" s="78">
        <v>25</v>
      </c>
      <c r="H69" s="29"/>
      <c r="I69" s="37"/>
      <c r="J69" s="37"/>
      <c r="K69" s="25"/>
    </row>
    <row r="70" ht="29.1" customHeight="1" spans="1:11">
      <c r="A70" s="51"/>
      <c r="B70" s="24"/>
      <c r="C70" s="72" t="s">
        <v>20</v>
      </c>
      <c r="D70" s="73">
        <v>0.2</v>
      </c>
      <c r="E70" s="74" t="s">
        <v>21</v>
      </c>
      <c r="F70" s="75"/>
      <c r="G70" s="78">
        <v>20</v>
      </c>
      <c r="H70" s="29"/>
      <c r="I70" s="37"/>
      <c r="J70" s="37"/>
      <c r="K70" s="25"/>
    </row>
    <row r="71" ht="24" customHeight="1" spans="1:11">
      <c r="A71" s="46" t="s">
        <v>78</v>
      </c>
      <c r="B71" s="24" t="s">
        <v>79</v>
      </c>
      <c r="C71" s="72" t="s">
        <v>14</v>
      </c>
      <c r="D71" s="73">
        <v>0.3</v>
      </c>
      <c r="E71" s="74" t="s">
        <v>80</v>
      </c>
      <c r="F71" s="75"/>
      <c r="G71" s="76">
        <f>0.3*RIGHT(E71,5)</f>
        <v>30.9</v>
      </c>
      <c r="H71" s="29"/>
      <c r="I71" s="37">
        <f>SUM(G71:G74)+H71</f>
        <v>105.9</v>
      </c>
      <c r="J71" s="37">
        <f>SUM(H71:H74)+I71</f>
        <v>105.9</v>
      </c>
      <c r="K71" s="25"/>
    </row>
    <row r="72" ht="57" customHeight="1" spans="1:11">
      <c r="A72" s="49"/>
      <c r="B72" s="24"/>
      <c r="C72" s="72" t="s">
        <v>16</v>
      </c>
      <c r="D72" s="73">
        <v>0.3</v>
      </c>
      <c r="E72" s="77" t="s">
        <v>81</v>
      </c>
      <c r="F72" s="75"/>
      <c r="G72" s="78">
        <v>30</v>
      </c>
      <c r="H72" s="29"/>
      <c r="I72" s="37"/>
      <c r="J72" s="37"/>
      <c r="K72" s="25"/>
    </row>
    <row r="73" ht="71.1" customHeight="1" spans="1:11">
      <c r="A73" s="49"/>
      <c r="B73" s="24"/>
      <c r="C73" s="72" t="s">
        <v>18</v>
      </c>
      <c r="D73" s="73">
        <v>0.2</v>
      </c>
      <c r="E73" s="74" t="s">
        <v>82</v>
      </c>
      <c r="F73" s="75">
        <v>5</v>
      </c>
      <c r="G73" s="78">
        <v>25</v>
      </c>
      <c r="H73" s="29"/>
      <c r="I73" s="37"/>
      <c r="J73" s="37"/>
      <c r="K73" s="25"/>
    </row>
    <row r="74" ht="21" customHeight="1" spans="1:11">
      <c r="A74" s="51"/>
      <c r="B74" s="24"/>
      <c r="C74" s="72" t="s">
        <v>20</v>
      </c>
      <c r="D74" s="73">
        <v>0.2</v>
      </c>
      <c r="E74" s="74" t="s">
        <v>21</v>
      </c>
      <c r="F74" s="75"/>
      <c r="G74" s="78">
        <v>20</v>
      </c>
      <c r="H74" s="29"/>
      <c r="I74" s="37"/>
      <c r="J74" s="37"/>
      <c r="K74" s="25"/>
    </row>
    <row r="75" ht="21.9" customHeight="1" spans="1:11">
      <c r="A75" s="46"/>
      <c r="B75" s="24" t="s">
        <v>83</v>
      </c>
      <c r="C75" s="72" t="s">
        <v>14</v>
      </c>
      <c r="D75" s="73">
        <v>0.3</v>
      </c>
      <c r="E75" s="74" t="s">
        <v>84</v>
      </c>
      <c r="F75" s="75"/>
      <c r="G75" s="76">
        <f>0.3*RIGHT(E75,5)</f>
        <v>28.5</v>
      </c>
      <c r="H75" s="29"/>
      <c r="I75" s="37">
        <f>SUM(G75:G78)+H75</f>
        <v>103.5</v>
      </c>
      <c r="J75" s="37">
        <f>SUM(H75:H78)+I75</f>
        <v>103.5</v>
      </c>
      <c r="K75" s="25"/>
    </row>
    <row r="76" ht="57" customHeight="1" spans="1:11">
      <c r="A76" s="49"/>
      <c r="B76" s="24"/>
      <c r="C76" s="72" t="s">
        <v>16</v>
      </c>
      <c r="D76" s="73">
        <v>0.3</v>
      </c>
      <c r="E76" s="77" t="s">
        <v>81</v>
      </c>
      <c r="F76" s="75"/>
      <c r="G76" s="78">
        <v>30</v>
      </c>
      <c r="H76" s="29"/>
      <c r="I76" s="37"/>
      <c r="J76" s="37"/>
      <c r="K76" s="25"/>
    </row>
    <row r="77" ht="69" customHeight="1" spans="1:11">
      <c r="A77" s="49"/>
      <c r="B77" s="24"/>
      <c r="C77" s="72" t="s">
        <v>18</v>
      </c>
      <c r="D77" s="73">
        <v>0.2</v>
      </c>
      <c r="E77" s="74" t="s">
        <v>82</v>
      </c>
      <c r="F77" s="75">
        <v>5</v>
      </c>
      <c r="G77" s="78">
        <v>25</v>
      </c>
      <c r="H77" s="29"/>
      <c r="I77" s="37"/>
      <c r="J77" s="37"/>
      <c r="K77" s="25"/>
    </row>
    <row r="78" ht="21" customHeight="1" spans="1:11">
      <c r="A78" s="51"/>
      <c r="B78" s="24"/>
      <c r="C78" s="72" t="s">
        <v>20</v>
      </c>
      <c r="D78" s="73">
        <v>0.2</v>
      </c>
      <c r="E78" s="74" t="s">
        <v>21</v>
      </c>
      <c r="F78" s="75"/>
      <c r="G78" s="78">
        <v>20</v>
      </c>
      <c r="H78" s="29"/>
      <c r="I78" s="37"/>
      <c r="J78" s="37"/>
      <c r="K78" s="25"/>
    </row>
    <row r="79" ht="23.1" customHeight="1" spans="1:11">
      <c r="A79" s="24" t="s">
        <v>85</v>
      </c>
      <c r="B79" s="24" t="s">
        <v>86</v>
      </c>
      <c r="C79" s="72" t="s">
        <v>14</v>
      </c>
      <c r="D79" s="73">
        <v>0.3</v>
      </c>
      <c r="E79" s="77" t="s">
        <v>87</v>
      </c>
      <c r="F79" s="75"/>
      <c r="G79" s="76">
        <f>0.3*RIGHT(E79,5)</f>
        <v>29.16</v>
      </c>
      <c r="H79" s="62">
        <v>-1</v>
      </c>
      <c r="I79" s="37">
        <f>SUM(G79:G82)+H79</f>
        <v>100.16</v>
      </c>
      <c r="J79" s="37">
        <v>100.16</v>
      </c>
      <c r="K79" s="25"/>
    </row>
    <row r="80" ht="66" customHeight="1" spans="1:11">
      <c r="A80" s="24"/>
      <c r="B80" s="24"/>
      <c r="C80" s="72" t="s">
        <v>16</v>
      </c>
      <c r="D80" s="73">
        <v>0.3</v>
      </c>
      <c r="E80" s="77" t="s">
        <v>88</v>
      </c>
      <c r="F80" s="28"/>
      <c r="G80" s="78">
        <v>30</v>
      </c>
      <c r="H80" s="62"/>
      <c r="I80" s="37"/>
      <c r="J80" s="37"/>
      <c r="K80" s="25"/>
    </row>
    <row r="81" ht="81.9" customHeight="1" spans="1:11">
      <c r="A81" s="24"/>
      <c r="B81" s="24"/>
      <c r="C81" s="72" t="s">
        <v>18</v>
      </c>
      <c r="D81" s="73">
        <v>0.2</v>
      </c>
      <c r="E81" s="74" t="s">
        <v>89</v>
      </c>
      <c r="F81" s="75">
        <v>2</v>
      </c>
      <c r="G81" s="78">
        <v>22</v>
      </c>
      <c r="H81" s="62"/>
      <c r="I81" s="37"/>
      <c r="J81" s="37"/>
      <c r="K81" s="25"/>
    </row>
    <row r="82" ht="26.1" customHeight="1" spans="1:11">
      <c r="A82" s="24"/>
      <c r="B82" s="24"/>
      <c r="C82" s="72" t="s">
        <v>20</v>
      </c>
      <c r="D82" s="73">
        <v>0.2</v>
      </c>
      <c r="E82" s="74" t="s">
        <v>21</v>
      </c>
      <c r="F82" s="75"/>
      <c r="G82" s="78">
        <v>20</v>
      </c>
      <c r="H82" s="62"/>
      <c r="I82" s="37"/>
      <c r="J82" s="37"/>
      <c r="K82" s="25"/>
    </row>
    <row r="83" ht="20.1" customHeight="1" spans="1:11">
      <c r="A83" s="24"/>
      <c r="B83" s="24" t="s">
        <v>90</v>
      </c>
      <c r="C83" s="72" t="s">
        <v>14</v>
      </c>
      <c r="D83" s="73">
        <v>0.3</v>
      </c>
      <c r="E83" s="77" t="s">
        <v>87</v>
      </c>
      <c r="F83" s="75"/>
      <c r="G83" s="76">
        <f>0.3*RIGHT(E83,5)</f>
        <v>29.16</v>
      </c>
      <c r="H83" s="62"/>
      <c r="I83" s="37">
        <f>SUM(G83:G86)+H83</f>
        <v>101.16</v>
      </c>
      <c r="J83" s="37">
        <f>SUM(H83:H86)+I83</f>
        <v>101.16</v>
      </c>
      <c r="K83" s="25"/>
    </row>
    <row r="84" ht="72.9" customHeight="1" spans="1:11">
      <c r="A84" s="24"/>
      <c r="B84" s="24"/>
      <c r="C84" s="25" t="s">
        <v>16</v>
      </c>
      <c r="D84" s="26">
        <v>0.3</v>
      </c>
      <c r="E84" s="77" t="s">
        <v>91</v>
      </c>
      <c r="F84" s="28"/>
      <c r="G84" s="78">
        <v>30</v>
      </c>
      <c r="H84" s="62"/>
      <c r="I84" s="37"/>
      <c r="J84" s="37"/>
      <c r="K84" s="25"/>
    </row>
    <row r="85" ht="84" customHeight="1" spans="1:11">
      <c r="A85" s="24"/>
      <c r="B85" s="24"/>
      <c r="C85" s="72" t="s">
        <v>18</v>
      </c>
      <c r="D85" s="73">
        <v>0.2</v>
      </c>
      <c r="E85" s="74" t="s">
        <v>89</v>
      </c>
      <c r="F85" s="75">
        <v>2</v>
      </c>
      <c r="G85" s="78">
        <v>22</v>
      </c>
      <c r="H85" s="62"/>
      <c r="I85" s="37"/>
      <c r="J85" s="37"/>
      <c r="K85" s="25"/>
    </row>
    <row r="86" ht="21" customHeight="1" spans="1:11">
      <c r="A86" s="24"/>
      <c r="B86" s="24"/>
      <c r="C86" s="72" t="s">
        <v>20</v>
      </c>
      <c r="D86" s="73">
        <v>0.2</v>
      </c>
      <c r="E86" s="74" t="s">
        <v>21</v>
      </c>
      <c r="F86" s="75"/>
      <c r="G86" s="78">
        <v>20</v>
      </c>
      <c r="H86" s="62"/>
      <c r="I86" s="37"/>
      <c r="J86" s="37"/>
      <c r="K86" s="25"/>
    </row>
    <row r="87" ht="21.9" customHeight="1" spans="1:11">
      <c r="A87" s="24" t="s">
        <v>92</v>
      </c>
      <c r="B87" s="24" t="s">
        <v>93</v>
      </c>
      <c r="C87" s="72" t="s">
        <v>14</v>
      </c>
      <c r="D87" s="73">
        <v>0.3</v>
      </c>
      <c r="E87" s="74" t="s">
        <v>15</v>
      </c>
      <c r="F87" s="75"/>
      <c r="G87" s="76">
        <f>0.3*RIGHT(E87,5)</f>
        <v>28.29</v>
      </c>
      <c r="H87" s="29"/>
      <c r="I87" s="37">
        <f>SUM(G87:G90)+H87</f>
        <v>97.29</v>
      </c>
      <c r="J87" s="37">
        <f>SUM(H87:H90)+I87</f>
        <v>97.29</v>
      </c>
      <c r="K87" s="25"/>
    </row>
    <row r="88" ht="75" customHeight="1" spans="1:11">
      <c r="A88" s="24"/>
      <c r="B88" s="24"/>
      <c r="C88" s="72" t="s">
        <v>94</v>
      </c>
      <c r="D88" s="73">
        <v>0.4</v>
      </c>
      <c r="E88" s="77" t="s">
        <v>95</v>
      </c>
      <c r="F88" s="75"/>
      <c r="G88" s="78">
        <v>40</v>
      </c>
      <c r="H88" s="29"/>
      <c r="I88" s="37"/>
      <c r="J88" s="37"/>
      <c r="K88" s="25"/>
    </row>
    <row r="89" ht="27.9" customHeight="1" spans="1:11">
      <c r="A89" s="24"/>
      <c r="B89" s="24"/>
      <c r="C89" s="72" t="s">
        <v>18</v>
      </c>
      <c r="D89" s="73">
        <v>0.1</v>
      </c>
      <c r="E89" s="74" t="s">
        <v>96</v>
      </c>
      <c r="F89" s="75">
        <v>-1</v>
      </c>
      <c r="G89" s="78">
        <v>9</v>
      </c>
      <c r="H89" s="29"/>
      <c r="I89" s="37"/>
      <c r="J89" s="37"/>
      <c r="K89" s="25"/>
    </row>
    <row r="90" ht="18.9" customHeight="1" spans="1:11">
      <c r="A90" s="24"/>
      <c r="B90" s="24"/>
      <c r="C90" s="72" t="s">
        <v>20</v>
      </c>
      <c r="D90" s="73">
        <v>0.2</v>
      </c>
      <c r="E90" s="74" t="s">
        <v>21</v>
      </c>
      <c r="F90" s="75"/>
      <c r="G90" s="78">
        <v>20</v>
      </c>
      <c r="H90" s="29"/>
      <c r="I90" s="37"/>
      <c r="J90" s="37"/>
      <c r="K90" s="25"/>
    </row>
    <row r="91" ht="20.1" customHeight="1" spans="1:11">
      <c r="A91" s="24" t="s">
        <v>92</v>
      </c>
      <c r="B91" s="24" t="s">
        <v>97</v>
      </c>
      <c r="C91" s="72" t="s">
        <v>14</v>
      </c>
      <c r="D91" s="73">
        <v>0.3</v>
      </c>
      <c r="E91" s="74" t="s">
        <v>98</v>
      </c>
      <c r="F91" s="75"/>
      <c r="G91" s="76">
        <f>0.3*RIGHT(E91,5)</f>
        <v>28.59</v>
      </c>
      <c r="H91" s="29"/>
      <c r="I91" s="37">
        <f>SUM(G91:G94)+H91</f>
        <v>97.59</v>
      </c>
      <c r="J91" s="37">
        <f>SUM(H91:H94)+I91</f>
        <v>97.59</v>
      </c>
      <c r="K91" s="25"/>
    </row>
    <row r="92" ht="72.9" customHeight="1" spans="1:11">
      <c r="A92" s="24"/>
      <c r="B92" s="24"/>
      <c r="C92" s="72" t="s">
        <v>94</v>
      </c>
      <c r="D92" s="73">
        <v>0.4</v>
      </c>
      <c r="E92" s="77" t="s">
        <v>95</v>
      </c>
      <c r="F92" s="75"/>
      <c r="G92" s="78">
        <v>40</v>
      </c>
      <c r="H92" s="29"/>
      <c r="I92" s="37"/>
      <c r="J92" s="37"/>
      <c r="K92" s="25"/>
    </row>
    <row r="93" ht="24" customHeight="1" spans="1:11">
      <c r="A93" s="24"/>
      <c r="B93" s="24"/>
      <c r="C93" s="72" t="s">
        <v>18</v>
      </c>
      <c r="D93" s="73">
        <v>0.1</v>
      </c>
      <c r="E93" s="74" t="s">
        <v>96</v>
      </c>
      <c r="F93" s="75">
        <v>-1</v>
      </c>
      <c r="G93" s="78">
        <v>9</v>
      </c>
      <c r="H93" s="29"/>
      <c r="I93" s="37"/>
      <c r="J93" s="37"/>
      <c r="K93" s="25"/>
    </row>
    <row r="94" ht="23.1" customHeight="1" spans="1:11">
      <c r="A94" s="24"/>
      <c r="B94" s="24"/>
      <c r="C94" s="72" t="s">
        <v>20</v>
      </c>
      <c r="D94" s="73">
        <v>0.2</v>
      </c>
      <c r="E94" s="74" t="s">
        <v>21</v>
      </c>
      <c r="F94" s="75"/>
      <c r="G94" s="78">
        <v>20</v>
      </c>
      <c r="H94" s="29"/>
      <c r="I94" s="37"/>
      <c r="J94" s="37"/>
      <c r="K94" s="25"/>
    </row>
    <row r="95" ht="18.9" customHeight="1" spans="1:11">
      <c r="A95" s="63" t="s">
        <v>99</v>
      </c>
      <c r="B95" s="24" t="s">
        <v>100</v>
      </c>
      <c r="C95" s="72" t="s">
        <v>14</v>
      </c>
      <c r="D95" s="73">
        <v>0.3</v>
      </c>
      <c r="E95" s="74" t="s">
        <v>101</v>
      </c>
      <c r="F95" s="75"/>
      <c r="G95" s="76">
        <f>0.3*RIGHT(E95,5)</f>
        <v>28.11</v>
      </c>
      <c r="H95" s="29"/>
      <c r="I95" s="37">
        <f>SUM(G95:G98)+H95</f>
        <v>96.11</v>
      </c>
      <c r="J95" s="37">
        <f>SUM(H95:H98)+I95</f>
        <v>96.11</v>
      </c>
      <c r="K95" s="25"/>
    </row>
    <row r="96" ht="29.1" customHeight="1" spans="1:11">
      <c r="A96" s="64"/>
      <c r="B96" s="24"/>
      <c r="C96" s="72" t="s">
        <v>94</v>
      </c>
      <c r="D96" s="73">
        <v>0.4</v>
      </c>
      <c r="E96" s="77" t="s">
        <v>102</v>
      </c>
      <c r="F96" s="75"/>
      <c r="G96" s="78">
        <v>40</v>
      </c>
      <c r="H96" s="29"/>
      <c r="I96" s="37"/>
      <c r="J96" s="37"/>
      <c r="K96" s="25"/>
    </row>
    <row r="97" ht="39.9" customHeight="1" spans="1:11">
      <c r="A97" s="64"/>
      <c r="B97" s="24"/>
      <c r="C97" s="72" t="s">
        <v>18</v>
      </c>
      <c r="D97" s="73">
        <v>0.1</v>
      </c>
      <c r="E97" s="74" t="s">
        <v>103</v>
      </c>
      <c r="F97" s="75">
        <v>-2</v>
      </c>
      <c r="G97" s="78">
        <v>8</v>
      </c>
      <c r="H97" s="29"/>
      <c r="I97" s="37"/>
      <c r="J97" s="37"/>
      <c r="K97" s="25"/>
    </row>
    <row r="98" ht="15.9" customHeight="1" spans="1:11">
      <c r="A98" s="65"/>
      <c r="B98" s="24"/>
      <c r="C98" s="72" t="s">
        <v>20</v>
      </c>
      <c r="D98" s="73">
        <v>0.2</v>
      </c>
      <c r="E98" s="74" t="s">
        <v>21</v>
      </c>
      <c r="F98" s="75"/>
      <c r="G98" s="78">
        <v>20</v>
      </c>
      <c r="H98" s="29"/>
      <c r="I98" s="37"/>
      <c r="J98" s="37"/>
      <c r="K98" s="25"/>
    </row>
    <row r="99" ht="20.1" customHeight="1" spans="1:11">
      <c r="A99" s="46" t="s">
        <v>104</v>
      </c>
      <c r="B99" s="24" t="s">
        <v>105</v>
      </c>
      <c r="C99" s="72" t="s">
        <v>14</v>
      </c>
      <c r="D99" s="73">
        <v>0.3</v>
      </c>
      <c r="E99" s="74" t="s">
        <v>106</v>
      </c>
      <c r="F99" s="75"/>
      <c r="G99" s="76">
        <f>0.3*RIGHT(E99,5)</f>
        <v>31.23</v>
      </c>
      <c r="H99" s="29"/>
      <c r="I99" s="37">
        <f>SUM(G99:G102)+H99</f>
        <v>103.23</v>
      </c>
      <c r="J99" s="37">
        <f>SUM(H99:H102)+I99</f>
        <v>103.23</v>
      </c>
      <c r="K99" s="25"/>
    </row>
    <row r="100" ht="87.9" customHeight="1" spans="1:11">
      <c r="A100" s="49"/>
      <c r="B100" s="24"/>
      <c r="C100" s="72" t="s">
        <v>94</v>
      </c>
      <c r="D100" s="73">
        <v>0.4</v>
      </c>
      <c r="E100" s="77" t="s">
        <v>107</v>
      </c>
      <c r="F100" s="75"/>
      <c r="G100" s="78">
        <v>40</v>
      </c>
      <c r="H100" s="29"/>
      <c r="I100" s="37"/>
      <c r="J100" s="37"/>
      <c r="K100" s="25"/>
    </row>
    <row r="101" ht="54" customHeight="1" spans="1:11">
      <c r="A101" s="49"/>
      <c r="B101" s="24"/>
      <c r="C101" s="72" t="s">
        <v>18</v>
      </c>
      <c r="D101" s="73">
        <v>0.1</v>
      </c>
      <c r="E101" s="77" t="s">
        <v>108</v>
      </c>
      <c r="F101" s="75">
        <v>2</v>
      </c>
      <c r="G101" s="78">
        <v>12</v>
      </c>
      <c r="H101" s="29"/>
      <c r="I101" s="37"/>
      <c r="J101" s="37"/>
      <c r="K101" s="25"/>
    </row>
    <row r="102" ht="18.9" customHeight="1" spans="1:11">
      <c r="A102" s="49"/>
      <c r="B102" s="24"/>
      <c r="C102" s="72" t="s">
        <v>20</v>
      </c>
      <c r="D102" s="73">
        <v>0.2</v>
      </c>
      <c r="E102" s="74" t="s">
        <v>21</v>
      </c>
      <c r="F102" s="75"/>
      <c r="G102" s="78">
        <v>20</v>
      </c>
      <c r="H102" s="29"/>
      <c r="I102" s="37"/>
      <c r="J102" s="37"/>
      <c r="K102" s="25"/>
    </row>
    <row r="103" ht="20.1" customHeight="1" spans="1:11">
      <c r="A103" s="49"/>
      <c r="B103" s="46" t="s">
        <v>109</v>
      </c>
      <c r="C103" s="72" t="s">
        <v>14</v>
      </c>
      <c r="D103" s="73">
        <v>0.3</v>
      </c>
      <c r="E103" s="74" t="s">
        <v>110</v>
      </c>
      <c r="F103" s="75"/>
      <c r="G103" s="78">
        <f>0.3*RIGHT(E103,5)</f>
        <v>31.08</v>
      </c>
      <c r="H103" s="56"/>
      <c r="I103" s="59">
        <f>SUM(G103:G106)+H103</f>
        <v>103.08</v>
      </c>
      <c r="J103" s="59">
        <f>SUM(H103:H106)+I103</f>
        <v>103.08</v>
      </c>
      <c r="K103" s="25"/>
    </row>
    <row r="104" ht="90" customHeight="1" spans="1:11">
      <c r="A104" s="49"/>
      <c r="B104" s="49"/>
      <c r="C104" s="72" t="s">
        <v>94</v>
      </c>
      <c r="D104" s="73">
        <v>0.4</v>
      </c>
      <c r="E104" s="77" t="s">
        <v>107</v>
      </c>
      <c r="F104" s="75"/>
      <c r="G104" s="78">
        <v>40</v>
      </c>
      <c r="H104" s="57"/>
      <c r="I104" s="60"/>
      <c r="J104" s="60"/>
      <c r="K104" s="25"/>
    </row>
    <row r="105" ht="53.1" customHeight="1" spans="1:11">
      <c r="A105" s="49"/>
      <c r="B105" s="49"/>
      <c r="C105" s="72" t="s">
        <v>18</v>
      </c>
      <c r="D105" s="73">
        <v>0.1</v>
      </c>
      <c r="E105" s="77" t="s">
        <v>108</v>
      </c>
      <c r="F105" s="75">
        <v>2</v>
      </c>
      <c r="G105" s="78">
        <v>12</v>
      </c>
      <c r="H105" s="57"/>
      <c r="I105" s="60"/>
      <c r="J105" s="60"/>
      <c r="K105" s="25"/>
    </row>
    <row r="106" ht="18.9" customHeight="1" spans="1:11">
      <c r="A106" s="51"/>
      <c r="B106" s="51"/>
      <c r="C106" s="72" t="s">
        <v>20</v>
      </c>
      <c r="D106" s="73">
        <v>0.2</v>
      </c>
      <c r="E106" s="74" t="s">
        <v>21</v>
      </c>
      <c r="F106" s="75"/>
      <c r="G106" s="78">
        <v>20</v>
      </c>
      <c r="H106" s="58"/>
      <c r="I106" s="61"/>
      <c r="J106" s="61"/>
      <c r="K106" s="25"/>
    </row>
    <row r="107" ht="18" customHeight="1" spans="1:11">
      <c r="A107" s="24" t="s">
        <v>111</v>
      </c>
      <c r="B107" s="24" t="s">
        <v>112</v>
      </c>
      <c r="C107" s="72" t="s">
        <v>14</v>
      </c>
      <c r="D107" s="73">
        <v>0.3</v>
      </c>
      <c r="E107" s="74" t="s">
        <v>52</v>
      </c>
      <c r="F107" s="75"/>
      <c r="G107" s="76">
        <f>0.3*RIGHT(E107,5)</f>
        <v>28.062</v>
      </c>
      <c r="H107" s="29"/>
      <c r="I107" s="37">
        <f>SUM(G107:G110)+H107</f>
        <v>98.062</v>
      </c>
      <c r="J107" s="37">
        <f>SUM(H107:H110)+I107</f>
        <v>98.062</v>
      </c>
      <c r="K107" s="25"/>
    </row>
    <row r="108" ht="69.9" customHeight="1" spans="1:11">
      <c r="A108" s="24"/>
      <c r="B108" s="24"/>
      <c r="C108" s="72" t="s">
        <v>94</v>
      </c>
      <c r="D108" s="73">
        <v>0.4</v>
      </c>
      <c r="E108" s="77" t="s">
        <v>113</v>
      </c>
      <c r="F108" s="75"/>
      <c r="G108" s="78">
        <v>40</v>
      </c>
      <c r="H108" s="29"/>
      <c r="I108" s="37"/>
      <c r="J108" s="37"/>
      <c r="K108" s="25"/>
    </row>
    <row r="109" ht="33" customHeight="1" spans="1:11">
      <c r="A109" s="24"/>
      <c r="B109" s="24"/>
      <c r="C109" s="72" t="s">
        <v>18</v>
      </c>
      <c r="D109" s="73">
        <v>0.1</v>
      </c>
      <c r="E109" s="74" t="s">
        <v>114</v>
      </c>
      <c r="F109" s="75"/>
      <c r="G109" s="78">
        <v>10</v>
      </c>
      <c r="H109" s="29"/>
      <c r="I109" s="37"/>
      <c r="J109" s="37"/>
      <c r="K109" s="25"/>
    </row>
    <row r="110" ht="23.1" customHeight="1" spans="1:11">
      <c r="A110" s="24"/>
      <c r="B110" s="24"/>
      <c r="C110" s="72" t="s">
        <v>20</v>
      </c>
      <c r="D110" s="73">
        <v>0.2</v>
      </c>
      <c r="E110" s="74" t="s">
        <v>21</v>
      </c>
      <c r="F110" s="75"/>
      <c r="G110" s="78">
        <v>20</v>
      </c>
      <c r="H110" s="29"/>
      <c r="I110" s="37"/>
      <c r="J110" s="37"/>
      <c r="K110" s="25"/>
    </row>
    <row r="111" ht="21" customHeight="1" spans="1:11">
      <c r="A111" s="24" t="s">
        <v>115</v>
      </c>
      <c r="B111" s="24" t="s">
        <v>116</v>
      </c>
      <c r="C111" s="72" t="s">
        <v>14</v>
      </c>
      <c r="D111" s="73">
        <v>0.3</v>
      </c>
      <c r="E111" s="77" t="s">
        <v>61</v>
      </c>
      <c r="F111" s="75"/>
      <c r="G111" s="76">
        <f>0.3*RIGHT(E111,5)</f>
        <v>29.7</v>
      </c>
      <c r="H111" s="29"/>
      <c r="I111" s="37">
        <f>SUM(G111:G114)+H111</f>
        <v>99.7</v>
      </c>
      <c r="J111" s="37">
        <f>SUM(H111:H114)+I111</f>
        <v>99.7</v>
      </c>
      <c r="K111" s="25"/>
    </row>
    <row r="112" ht="51" customHeight="1" spans="1:11">
      <c r="A112" s="24"/>
      <c r="B112" s="24"/>
      <c r="C112" s="72" t="s">
        <v>94</v>
      </c>
      <c r="D112" s="73">
        <v>0.4</v>
      </c>
      <c r="E112" s="77" t="s">
        <v>117</v>
      </c>
      <c r="F112" s="75"/>
      <c r="G112" s="78">
        <v>40</v>
      </c>
      <c r="H112" s="29"/>
      <c r="I112" s="37"/>
      <c r="J112" s="37"/>
      <c r="K112" s="25"/>
    </row>
    <row r="113" ht="21" customHeight="1" spans="1:11">
      <c r="A113" s="24"/>
      <c r="B113" s="24"/>
      <c r="C113" s="72" t="s">
        <v>18</v>
      </c>
      <c r="D113" s="73">
        <v>0.1</v>
      </c>
      <c r="E113" s="74" t="s">
        <v>118</v>
      </c>
      <c r="F113" s="75"/>
      <c r="G113" s="78">
        <v>10</v>
      </c>
      <c r="H113" s="29"/>
      <c r="I113" s="37"/>
      <c r="J113" s="37"/>
      <c r="K113" s="25"/>
    </row>
    <row r="114" ht="18.9" customHeight="1" spans="1:11">
      <c r="A114" s="24"/>
      <c r="B114" s="24"/>
      <c r="C114" s="72" t="s">
        <v>20</v>
      </c>
      <c r="D114" s="73">
        <v>0.2</v>
      </c>
      <c r="E114" s="74" t="s">
        <v>21</v>
      </c>
      <c r="F114" s="75"/>
      <c r="G114" s="78">
        <v>20</v>
      </c>
      <c r="H114" s="29"/>
      <c r="I114" s="37"/>
      <c r="J114" s="37"/>
      <c r="K114" s="25"/>
    </row>
    <row r="115" ht="21" customHeight="1" spans="1:11">
      <c r="A115" s="24" t="s">
        <v>119</v>
      </c>
      <c r="B115" s="24" t="s">
        <v>120</v>
      </c>
      <c r="C115" s="72" t="s">
        <v>14</v>
      </c>
      <c r="D115" s="73">
        <v>0.3</v>
      </c>
      <c r="E115" s="74" t="s">
        <v>121</v>
      </c>
      <c r="F115" s="75"/>
      <c r="G115" s="76">
        <f>0.3*RIGHT(E115,5)</f>
        <v>30.15</v>
      </c>
      <c r="H115" s="29"/>
      <c r="I115" s="37">
        <f>SUM(G115:G118)+H115</f>
        <v>102.15</v>
      </c>
      <c r="J115" s="37">
        <f>SUM(H115:H118)+I115</f>
        <v>102.15</v>
      </c>
      <c r="K115" s="25"/>
    </row>
    <row r="116" ht="65.1" customHeight="1" spans="1:11">
      <c r="A116" s="24"/>
      <c r="B116" s="24"/>
      <c r="C116" s="72" t="s">
        <v>94</v>
      </c>
      <c r="D116" s="73">
        <v>0.4</v>
      </c>
      <c r="E116" s="77" t="s">
        <v>122</v>
      </c>
      <c r="F116" s="75"/>
      <c r="G116" s="78">
        <v>40</v>
      </c>
      <c r="H116" s="29"/>
      <c r="I116" s="37"/>
      <c r="J116" s="37"/>
      <c r="K116" s="25"/>
    </row>
    <row r="117" ht="18" customHeight="1" spans="1:11">
      <c r="A117" s="24"/>
      <c r="B117" s="24"/>
      <c r="C117" s="72" t="s">
        <v>18</v>
      </c>
      <c r="D117" s="73">
        <v>0.1</v>
      </c>
      <c r="E117" s="74" t="s">
        <v>123</v>
      </c>
      <c r="F117" s="75">
        <v>2</v>
      </c>
      <c r="G117" s="78">
        <v>12</v>
      </c>
      <c r="H117" s="29"/>
      <c r="I117" s="37"/>
      <c r="J117" s="37"/>
      <c r="K117" s="25"/>
    </row>
    <row r="118" ht="17.1" customHeight="1" spans="1:11">
      <c r="A118" s="24"/>
      <c r="B118" s="24"/>
      <c r="C118" s="72" t="s">
        <v>20</v>
      </c>
      <c r="D118" s="73">
        <v>0.2</v>
      </c>
      <c r="E118" s="74" t="s">
        <v>21</v>
      </c>
      <c r="F118" s="75"/>
      <c r="G118" s="78">
        <v>20</v>
      </c>
      <c r="H118" s="29"/>
      <c r="I118" s="37"/>
      <c r="J118" s="37"/>
      <c r="K118" s="25"/>
    </row>
    <row r="119" ht="33" customHeight="1" spans="1:11">
      <c r="A119" s="46" t="s">
        <v>124</v>
      </c>
      <c r="B119" s="24" t="s">
        <v>125</v>
      </c>
      <c r="C119" s="72" t="s">
        <v>14</v>
      </c>
      <c r="D119" s="73">
        <v>0.3</v>
      </c>
      <c r="E119" s="77" t="s">
        <v>126</v>
      </c>
      <c r="F119" s="75"/>
      <c r="G119" s="76">
        <f>0.3*RIGHT(E119,5)</f>
        <v>28.95</v>
      </c>
      <c r="H119" s="29">
        <v>-3</v>
      </c>
      <c r="I119" s="37">
        <f>SUM(G119:G122)+H119</f>
        <v>94.95</v>
      </c>
      <c r="J119" s="37">
        <v>94.95</v>
      </c>
      <c r="K119" s="25"/>
    </row>
    <row r="120" ht="81" customHeight="1" spans="1:11">
      <c r="A120" s="49"/>
      <c r="B120" s="24"/>
      <c r="C120" s="72" t="s">
        <v>94</v>
      </c>
      <c r="D120" s="73">
        <v>0.4</v>
      </c>
      <c r="E120" s="77" t="s">
        <v>127</v>
      </c>
      <c r="F120" s="75"/>
      <c r="G120" s="78">
        <v>40</v>
      </c>
      <c r="H120" s="29"/>
      <c r="I120" s="37"/>
      <c r="J120" s="37"/>
      <c r="K120" s="25"/>
    </row>
    <row r="121" ht="35.1" customHeight="1" spans="1:11">
      <c r="A121" s="49"/>
      <c r="B121" s="24"/>
      <c r="C121" s="72" t="s">
        <v>18</v>
      </c>
      <c r="D121" s="73">
        <v>0.1</v>
      </c>
      <c r="E121" s="74" t="s">
        <v>128</v>
      </c>
      <c r="F121" s="75">
        <v>-1</v>
      </c>
      <c r="G121" s="78">
        <v>9</v>
      </c>
      <c r="H121" s="29"/>
      <c r="I121" s="37"/>
      <c r="J121" s="37"/>
      <c r="K121" s="25"/>
    </row>
    <row r="122" ht="27" customHeight="1" spans="1:11">
      <c r="A122" s="51"/>
      <c r="B122" s="24"/>
      <c r="C122" s="72" t="s">
        <v>20</v>
      </c>
      <c r="D122" s="73">
        <v>0.2</v>
      </c>
      <c r="E122" s="74" t="s">
        <v>21</v>
      </c>
      <c r="F122" s="75">
        <v>0</v>
      </c>
      <c r="G122" s="78">
        <v>20</v>
      </c>
      <c r="H122" s="29"/>
      <c r="I122" s="37"/>
      <c r="J122" s="37"/>
      <c r="K122" s="25"/>
    </row>
    <row r="123" ht="18.9" customHeight="1" spans="1:11">
      <c r="A123" s="46" t="s">
        <v>124</v>
      </c>
      <c r="B123" s="24" t="s">
        <v>129</v>
      </c>
      <c r="C123" s="72" t="s">
        <v>14</v>
      </c>
      <c r="D123" s="73">
        <v>0.3</v>
      </c>
      <c r="E123" s="77" t="s">
        <v>126</v>
      </c>
      <c r="F123" s="75"/>
      <c r="G123" s="76">
        <f>0.3*RIGHT(E123,5)</f>
        <v>28.95</v>
      </c>
      <c r="H123" s="29"/>
      <c r="I123" s="37">
        <f>SUM(G123:G126)+H123</f>
        <v>97.95</v>
      </c>
      <c r="J123" s="37">
        <f>SUM(H123:H126)+I123</f>
        <v>97.95</v>
      </c>
      <c r="K123" s="25"/>
    </row>
    <row r="124" ht="75.9" customHeight="1" spans="1:11">
      <c r="A124" s="49"/>
      <c r="B124" s="24"/>
      <c r="C124" s="72" t="s">
        <v>94</v>
      </c>
      <c r="D124" s="73">
        <v>0.4</v>
      </c>
      <c r="E124" s="77" t="s">
        <v>127</v>
      </c>
      <c r="F124" s="75"/>
      <c r="G124" s="78">
        <v>40</v>
      </c>
      <c r="H124" s="29"/>
      <c r="I124" s="37"/>
      <c r="J124" s="37"/>
      <c r="K124" s="25"/>
    </row>
    <row r="125" ht="24.9" customHeight="1" spans="1:11">
      <c r="A125" s="49"/>
      <c r="B125" s="24"/>
      <c r="C125" s="72" t="s">
        <v>18</v>
      </c>
      <c r="D125" s="73">
        <v>0.1</v>
      </c>
      <c r="E125" s="74" t="s">
        <v>128</v>
      </c>
      <c r="F125" s="75">
        <v>-1</v>
      </c>
      <c r="G125" s="78">
        <v>9</v>
      </c>
      <c r="H125" s="29"/>
      <c r="I125" s="37"/>
      <c r="J125" s="37"/>
      <c r="K125" s="25"/>
    </row>
    <row r="126" ht="20.1" customHeight="1" spans="1:11">
      <c r="A126" s="51"/>
      <c r="B126" s="24"/>
      <c r="C126" s="72" t="s">
        <v>20</v>
      </c>
      <c r="D126" s="73">
        <v>0.2</v>
      </c>
      <c r="E126" s="74" t="s">
        <v>21</v>
      </c>
      <c r="F126" s="75">
        <v>0</v>
      </c>
      <c r="G126" s="78">
        <v>20</v>
      </c>
      <c r="H126" s="29"/>
      <c r="I126" s="37"/>
      <c r="J126" s="37"/>
      <c r="K126" s="25"/>
    </row>
    <row r="127" ht="20.1" customHeight="1" spans="1:11">
      <c r="A127" s="24" t="s">
        <v>130</v>
      </c>
      <c r="B127" s="24" t="s">
        <v>131</v>
      </c>
      <c r="C127" s="72" t="s">
        <v>14</v>
      </c>
      <c r="D127" s="73">
        <v>0.3</v>
      </c>
      <c r="E127" s="77" t="s">
        <v>101</v>
      </c>
      <c r="F127" s="75"/>
      <c r="G127" s="76">
        <f>0.3*RIGHT(E127,5)</f>
        <v>28.11</v>
      </c>
      <c r="H127" s="29"/>
      <c r="I127" s="37">
        <f>SUM(G127:G130)+H127</f>
        <v>101.11</v>
      </c>
      <c r="J127" s="37">
        <f>SUM(H127:H130)+I127</f>
        <v>101.11</v>
      </c>
      <c r="K127" s="25"/>
    </row>
    <row r="128" ht="27" customHeight="1" spans="1:11">
      <c r="A128" s="24"/>
      <c r="B128" s="24"/>
      <c r="C128" s="72" t="s">
        <v>94</v>
      </c>
      <c r="D128" s="73">
        <v>0.4</v>
      </c>
      <c r="E128" s="77" t="s">
        <v>102</v>
      </c>
      <c r="F128" s="75"/>
      <c r="G128" s="78">
        <v>40</v>
      </c>
      <c r="H128" s="29"/>
      <c r="I128" s="37"/>
      <c r="J128" s="37"/>
      <c r="K128" s="25"/>
    </row>
    <row r="129" ht="29.1" customHeight="1" spans="1:11">
      <c r="A129" s="24"/>
      <c r="B129" s="24"/>
      <c r="C129" s="72" t="s">
        <v>18</v>
      </c>
      <c r="D129" s="73">
        <v>0.1</v>
      </c>
      <c r="E129" s="74" t="s">
        <v>132</v>
      </c>
      <c r="F129" s="75">
        <v>3</v>
      </c>
      <c r="G129" s="78">
        <v>13</v>
      </c>
      <c r="H129" s="29"/>
      <c r="I129" s="37"/>
      <c r="J129" s="37"/>
      <c r="K129" s="25"/>
    </row>
    <row r="130" ht="15.9" customHeight="1" spans="1:11">
      <c r="A130" s="24"/>
      <c r="B130" s="24"/>
      <c r="C130" s="72" t="s">
        <v>20</v>
      </c>
      <c r="D130" s="73">
        <v>0.2</v>
      </c>
      <c r="E130" s="74" t="s">
        <v>21</v>
      </c>
      <c r="F130" s="75"/>
      <c r="G130" s="78">
        <v>20</v>
      </c>
      <c r="H130" s="29"/>
      <c r="I130" s="37"/>
      <c r="J130" s="37"/>
      <c r="K130" s="25"/>
    </row>
    <row r="131" ht="29.1" customHeight="1" spans="1:11">
      <c r="A131" s="24"/>
      <c r="B131" s="24" t="s">
        <v>133</v>
      </c>
      <c r="C131" s="72" t="s">
        <v>14</v>
      </c>
      <c r="D131" s="73">
        <v>0.3</v>
      </c>
      <c r="E131" s="77" t="s">
        <v>101</v>
      </c>
      <c r="F131" s="75"/>
      <c r="G131" s="76">
        <f>0.3*RIGHT(E131,5)</f>
        <v>28.11</v>
      </c>
      <c r="H131" s="29"/>
      <c r="I131" s="37">
        <f>SUM(G131:G134)+H131</f>
        <v>101.11</v>
      </c>
      <c r="J131" s="37">
        <f>SUM(H131:H134)+I131</f>
        <v>101.11</v>
      </c>
      <c r="K131" s="25"/>
    </row>
    <row r="132" ht="27.9" customHeight="1" spans="1:11">
      <c r="A132" s="24"/>
      <c r="B132" s="24"/>
      <c r="C132" s="72" t="s">
        <v>94</v>
      </c>
      <c r="D132" s="73">
        <v>0.4</v>
      </c>
      <c r="E132" s="77" t="s">
        <v>102</v>
      </c>
      <c r="F132" s="75"/>
      <c r="G132" s="78">
        <v>40</v>
      </c>
      <c r="H132" s="29"/>
      <c r="I132" s="37"/>
      <c r="J132" s="37"/>
      <c r="K132" s="25"/>
    </row>
    <row r="133" ht="27" customHeight="1" spans="1:11">
      <c r="A133" s="24"/>
      <c r="B133" s="24"/>
      <c r="C133" s="72" t="s">
        <v>18</v>
      </c>
      <c r="D133" s="73">
        <v>0.1</v>
      </c>
      <c r="E133" s="74" t="s">
        <v>134</v>
      </c>
      <c r="F133" s="75">
        <v>3</v>
      </c>
      <c r="G133" s="78">
        <v>13</v>
      </c>
      <c r="H133" s="29"/>
      <c r="I133" s="37"/>
      <c r="J133" s="37"/>
      <c r="K133" s="25"/>
    </row>
    <row r="134" ht="21" customHeight="1" spans="1:11">
      <c r="A134" s="24"/>
      <c r="B134" s="24"/>
      <c r="C134" s="72" t="s">
        <v>20</v>
      </c>
      <c r="D134" s="73">
        <v>0.2</v>
      </c>
      <c r="E134" s="74" t="s">
        <v>21</v>
      </c>
      <c r="F134" s="75"/>
      <c r="G134" s="78">
        <v>20</v>
      </c>
      <c r="H134" s="29"/>
      <c r="I134" s="37"/>
      <c r="J134" s="37"/>
      <c r="K134" s="25"/>
    </row>
    <row r="135" ht="24.9" customHeight="1" spans="1:11">
      <c r="A135" s="46" t="s">
        <v>135</v>
      </c>
      <c r="B135" s="24" t="s">
        <v>136</v>
      </c>
      <c r="C135" s="72" t="s">
        <v>14</v>
      </c>
      <c r="D135" s="73">
        <v>0.2</v>
      </c>
      <c r="E135" s="77" t="s">
        <v>126</v>
      </c>
      <c r="F135" s="75"/>
      <c r="G135" s="76">
        <f>0.2*RIGHT(E135,5)</f>
        <v>19.3</v>
      </c>
      <c r="H135" s="29"/>
      <c r="I135" s="37">
        <f>SUM(G135:G138)+H135</f>
        <v>96.3</v>
      </c>
      <c r="J135" s="37">
        <f>SUM(H135:H138)+I135</f>
        <v>96.3</v>
      </c>
      <c r="K135" s="25"/>
    </row>
    <row r="136" ht="30" customHeight="1" spans="1:11">
      <c r="A136" s="49"/>
      <c r="B136" s="24"/>
      <c r="C136" s="72" t="s">
        <v>94</v>
      </c>
      <c r="D136" s="73">
        <v>0.5</v>
      </c>
      <c r="E136" s="74" t="s">
        <v>102</v>
      </c>
      <c r="F136" s="75"/>
      <c r="G136" s="78">
        <v>50</v>
      </c>
      <c r="H136" s="29"/>
      <c r="I136" s="37"/>
      <c r="J136" s="37"/>
      <c r="K136" s="25"/>
    </row>
    <row r="137" ht="41.1" customHeight="1" spans="1:11">
      <c r="A137" s="49"/>
      <c r="B137" s="24"/>
      <c r="C137" s="72" t="s">
        <v>18</v>
      </c>
      <c r="D137" s="73">
        <v>0.1</v>
      </c>
      <c r="E137" s="74" t="s">
        <v>137</v>
      </c>
      <c r="F137" s="75">
        <v>-3</v>
      </c>
      <c r="G137" s="78">
        <v>7</v>
      </c>
      <c r="H137" s="29"/>
      <c r="I137" s="37"/>
      <c r="J137" s="37"/>
      <c r="K137" s="25"/>
    </row>
    <row r="138" ht="21.9" customHeight="1" spans="1:11">
      <c r="A138" s="51"/>
      <c r="B138" s="24"/>
      <c r="C138" s="72" t="s">
        <v>20</v>
      </c>
      <c r="D138" s="73">
        <v>0.2</v>
      </c>
      <c r="E138" s="74" t="s">
        <v>21</v>
      </c>
      <c r="F138" s="75"/>
      <c r="G138" s="78">
        <v>20</v>
      </c>
      <c r="H138" s="29"/>
      <c r="I138" s="37"/>
      <c r="J138" s="37"/>
      <c r="K138" s="25"/>
    </row>
    <row r="139" ht="21" customHeight="1" spans="1:11">
      <c r="A139" s="46" t="s">
        <v>135</v>
      </c>
      <c r="B139" s="24" t="s">
        <v>138</v>
      </c>
      <c r="C139" s="72" t="s">
        <v>14</v>
      </c>
      <c r="D139" s="73">
        <v>0.2</v>
      </c>
      <c r="E139" s="77" t="s">
        <v>126</v>
      </c>
      <c r="F139" s="75"/>
      <c r="G139" s="76">
        <f>0.2*RIGHT(E139,5)</f>
        <v>19.3</v>
      </c>
      <c r="H139" s="29"/>
      <c r="I139" s="37">
        <f>SUM(G139:G142)+H139</f>
        <v>96.3</v>
      </c>
      <c r="J139" s="37">
        <f>SUM(H139:H142)+I139</f>
        <v>96.3</v>
      </c>
      <c r="K139" s="25"/>
    </row>
    <row r="140" ht="29.1" customHeight="1" spans="1:11">
      <c r="A140" s="49"/>
      <c r="B140" s="24"/>
      <c r="C140" s="72" t="s">
        <v>94</v>
      </c>
      <c r="D140" s="73">
        <v>0.5</v>
      </c>
      <c r="E140" s="74" t="s">
        <v>102</v>
      </c>
      <c r="F140" s="75"/>
      <c r="G140" s="78">
        <v>50</v>
      </c>
      <c r="H140" s="29"/>
      <c r="I140" s="37"/>
      <c r="J140" s="37"/>
      <c r="K140" s="25"/>
    </row>
    <row r="141" ht="39" customHeight="1" spans="1:11">
      <c r="A141" s="49"/>
      <c r="B141" s="24"/>
      <c r="C141" s="72" t="s">
        <v>18</v>
      </c>
      <c r="D141" s="73">
        <v>0.1</v>
      </c>
      <c r="E141" s="74" t="s">
        <v>137</v>
      </c>
      <c r="F141" s="75">
        <v>-3</v>
      </c>
      <c r="G141" s="78">
        <v>7</v>
      </c>
      <c r="H141" s="29"/>
      <c r="I141" s="37"/>
      <c r="J141" s="37"/>
      <c r="K141" s="25"/>
    </row>
    <row r="142" ht="21.9" customHeight="1" spans="1:11">
      <c r="A142" s="51"/>
      <c r="B142" s="24"/>
      <c r="C142" s="72" t="s">
        <v>20</v>
      </c>
      <c r="D142" s="73">
        <v>0.2</v>
      </c>
      <c r="E142" s="74" t="s">
        <v>21</v>
      </c>
      <c r="F142" s="75"/>
      <c r="G142" s="78">
        <v>20</v>
      </c>
      <c r="H142" s="29"/>
      <c r="I142" s="37"/>
      <c r="J142" s="37"/>
      <c r="K142" s="25"/>
    </row>
    <row r="143" ht="21.9" customHeight="1" spans="1:11">
      <c r="A143" s="24" t="s">
        <v>139</v>
      </c>
      <c r="B143" s="24" t="s">
        <v>140</v>
      </c>
      <c r="C143" s="72" t="s">
        <v>14</v>
      </c>
      <c r="D143" s="73">
        <v>0.2</v>
      </c>
      <c r="E143" s="77" t="s">
        <v>67</v>
      </c>
      <c r="F143" s="75"/>
      <c r="G143" s="76">
        <f>0.2*RIGHT(E143,5)</f>
        <v>20.4</v>
      </c>
      <c r="H143" s="29"/>
      <c r="I143" s="37">
        <f>SUM(G143:G146)+H143</f>
        <v>100.4</v>
      </c>
      <c r="J143" s="37">
        <f>SUM(H143:H146)+I143</f>
        <v>100.4</v>
      </c>
      <c r="K143" s="25"/>
    </row>
    <row r="144" ht="24" customHeight="1" spans="1:11">
      <c r="A144" s="24"/>
      <c r="B144" s="24"/>
      <c r="C144" s="72" t="s">
        <v>94</v>
      </c>
      <c r="D144" s="73">
        <v>0.4</v>
      </c>
      <c r="E144" s="77" t="s">
        <v>141</v>
      </c>
      <c r="F144" s="75"/>
      <c r="G144" s="78">
        <v>40</v>
      </c>
      <c r="H144" s="29"/>
      <c r="I144" s="37"/>
      <c r="J144" s="37"/>
      <c r="K144" s="25"/>
    </row>
    <row r="145" ht="23.1" customHeight="1" spans="1:11">
      <c r="A145" s="24"/>
      <c r="B145" s="24"/>
      <c r="C145" s="72" t="s">
        <v>18</v>
      </c>
      <c r="D145" s="73">
        <v>0.2</v>
      </c>
      <c r="E145" s="74" t="s">
        <v>21</v>
      </c>
      <c r="F145" s="75"/>
      <c r="G145" s="78">
        <v>20</v>
      </c>
      <c r="H145" s="29"/>
      <c r="I145" s="37"/>
      <c r="J145" s="37"/>
      <c r="K145" s="25"/>
    </row>
    <row r="146" ht="21.9" customHeight="1" spans="1:11">
      <c r="A146" s="24"/>
      <c r="B146" s="24"/>
      <c r="C146" s="72" t="s">
        <v>20</v>
      </c>
      <c r="D146" s="73">
        <v>0.2</v>
      </c>
      <c r="E146" s="74" t="s">
        <v>21</v>
      </c>
      <c r="F146" s="75"/>
      <c r="G146" s="78">
        <v>20</v>
      </c>
      <c r="H146" s="29"/>
      <c r="I146" s="37"/>
      <c r="J146" s="37"/>
      <c r="K146" s="25"/>
    </row>
    <row r="147" ht="20.1" customHeight="1" spans="1:11">
      <c r="A147" s="24"/>
      <c r="B147" s="24" t="s">
        <v>142</v>
      </c>
      <c r="C147" s="72" t="s">
        <v>14</v>
      </c>
      <c r="D147" s="73">
        <v>0.2</v>
      </c>
      <c r="E147" s="77" t="s">
        <v>67</v>
      </c>
      <c r="F147" s="75"/>
      <c r="G147" s="76">
        <f>0.2*RIGHT(E147,5)</f>
        <v>20.4</v>
      </c>
      <c r="H147" s="29"/>
      <c r="I147" s="37">
        <f>SUM(G147:G150)+H147</f>
        <v>100.4</v>
      </c>
      <c r="J147" s="37">
        <f>SUM(H147:H150)+I147</f>
        <v>100.4</v>
      </c>
      <c r="K147" s="25"/>
    </row>
    <row r="148" ht="27.9" customHeight="1" spans="1:11">
      <c r="A148" s="24"/>
      <c r="B148" s="24"/>
      <c r="C148" s="72" t="s">
        <v>94</v>
      </c>
      <c r="D148" s="73">
        <v>0.4</v>
      </c>
      <c r="E148" s="77" t="s">
        <v>102</v>
      </c>
      <c r="F148" s="75"/>
      <c r="G148" s="78">
        <v>40</v>
      </c>
      <c r="H148" s="29"/>
      <c r="I148" s="37"/>
      <c r="J148" s="37"/>
      <c r="K148" s="25"/>
    </row>
    <row r="149" ht="21" customHeight="1" spans="1:11">
      <c r="A149" s="24"/>
      <c r="B149" s="24"/>
      <c r="C149" s="72" t="s">
        <v>18</v>
      </c>
      <c r="D149" s="73">
        <v>0.2</v>
      </c>
      <c r="E149" s="74" t="s">
        <v>21</v>
      </c>
      <c r="F149" s="75"/>
      <c r="G149" s="78">
        <v>20</v>
      </c>
      <c r="H149" s="29"/>
      <c r="I149" s="37"/>
      <c r="J149" s="37"/>
      <c r="K149" s="25"/>
    </row>
    <row r="150" ht="23.1" customHeight="1" spans="1:11">
      <c r="A150" s="24"/>
      <c r="B150" s="24"/>
      <c r="C150" s="72" t="s">
        <v>20</v>
      </c>
      <c r="D150" s="73">
        <v>0.2</v>
      </c>
      <c r="E150" s="74" t="s">
        <v>21</v>
      </c>
      <c r="F150" s="75"/>
      <c r="G150" s="78">
        <v>20</v>
      </c>
      <c r="H150" s="29"/>
      <c r="I150" s="37"/>
      <c r="J150" s="37"/>
      <c r="K150" s="25"/>
    </row>
    <row r="151" ht="24" customHeight="1" spans="1:11">
      <c r="A151" s="24" t="s">
        <v>143</v>
      </c>
      <c r="B151" s="24" t="s">
        <v>144</v>
      </c>
      <c r="C151" s="72" t="s">
        <v>14</v>
      </c>
      <c r="D151" s="73">
        <v>0.2</v>
      </c>
      <c r="E151" s="77" t="s">
        <v>15</v>
      </c>
      <c r="F151" s="75"/>
      <c r="G151" s="76">
        <f>0.2*RIGHT(E151,5)</f>
        <v>18.86</v>
      </c>
      <c r="H151" s="29"/>
      <c r="I151" s="37">
        <f>SUM(G151:G154)+H151</f>
        <v>98.86</v>
      </c>
      <c r="J151" s="37">
        <f>SUM(H151:H154)+I151</f>
        <v>98.86</v>
      </c>
      <c r="K151" s="25"/>
    </row>
    <row r="152" ht="27" customHeight="1" spans="1:11">
      <c r="A152" s="24"/>
      <c r="B152" s="24"/>
      <c r="C152" s="72" t="s">
        <v>94</v>
      </c>
      <c r="D152" s="73">
        <v>0.4</v>
      </c>
      <c r="E152" s="77" t="s">
        <v>102</v>
      </c>
      <c r="F152" s="75"/>
      <c r="G152" s="78">
        <v>40</v>
      </c>
      <c r="H152" s="29"/>
      <c r="I152" s="37"/>
      <c r="J152" s="37"/>
      <c r="K152" s="25"/>
    </row>
    <row r="153" ht="18" customHeight="1" spans="1:11">
      <c r="A153" s="24"/>
      <c r="B153" s="24"/>
      <c r="C153" s="72" t="s">
        <v>18</v>
      </c>
      <c r="D153" s="73">
        <v>0.2</v>
      </c>
      <c r="E153" s="74" t="s">
        <v>21</v>
      </c>
      <c r="F153" s="75"/>
      <c r="G153" s="78">
        <v>20</v>
      </c>
      <c r="H153" s="29"/>
      <c r="I153" s="37"/>
      <c r="J153" s="37"/>
      <c r="K153" s="25"/>
    </row>
    <row r="154" ht="20.1" customHeight="1" spans="1:11">
      <c r="A154" s="24"/>
      <c r="B154" s="24"/>
      <c r="C154" s="72" t="s">
        <v>20</v>
      </c>
      <c r="D154" s="73">
        <v>0.2</v>
      </c>
      <c r="E154" s="74" t="s">
        <v>21</v>
      </c>
      <c r="F154" s="75"/>
      <c r="G154" s="78">
        <v>20</v>
      </c>
      <c r="H154" s="29"/>
      <c r="I154" s="37"/>
      <c r="J154" s="37"/>
      <c r="K154" s="25"/>
    </row>
    <row r="155" ht="18" customHeight="1" spans="1:11">
      <c r="A155" s="24" t="s">
        <v>145</v>
      </c>
      <c r="B155" s="24" t="s">
        <v>146</v>
      </c>
      <c r="C155" s="72" t="s">
        <v>14</v>
      </c>
      <c r="D155" s="73">
        <v>0.2</v>
      </c>
      <c r="E155" s="77" t="s">
        <v>61</v>
      </c>
      <c r="F155" s="75"/>
      <c r="G155" s="76">
        <f>0.2*RIGHT(E155,5)</f>
        <v>19.8</v>
      </c>
      <c r="H155" s="29"/>
      <c r="I155" s="37">
        <f>SUM(G155:G158)+H155</f>
        <v>100.8</v>
      </c>
      <c r="J155" s="37">
        <f>SUM(H155:H158)+I155</f>
        <v>100.8</v>
      </c>
      <c r="K155" s="25"/>
    </row>
    <row r="156" ht="27" customHeight="1" spans="1:11">
      <c r="A156" s="24"/>
      <c r="B156" s="24"/>
      <c r="C156" s="72" t="s">
        <v>94</v>
      </c>
      <c r="D156" s="73">
        <v>0.4</v>
      </c>
      <c r="E156" s="77" t="s">
        <v>102</v>
      </c>
      <c r="F156" s="75"/>
      <c r="G156" s="78">
        <v>40</v>
      </c>
      <c r="H156" s="29"/>
      <c r="I156" s="37"/>
      <c r="J156" s="37"/>
      <c r="K156" s="25"/>
    </row>
    <row r="157" ht="18" customHeight="1" spans="1:11">
      <c r="A157" s="24"/>
      <c r="B157" s="24"/>
      <c r="C157" s="72" t="s">
        <v>18</v>
      </c>
      <c r="D157" s="73">
        <v>0.2</v>
      </c>
      <c r="E157" s="74" t="s">
        <v>147</v>
      </c>
      <c r="F157" s="75">
        <v>1</v>
      </c>
      <c r="G157" s="78">
        <v>21</v>
      </c>
      <c r="H157" s="29"/>
      <c r="I157" s="37"/>
      <c r="J157" s="37"/>
      <c r="K157" s="25"/>
    </row>
    <row r="158" ht="17.1" customHeight="1" spans="1:11">
      <c r="A158" s="24"/>
      <c r="B158" s="24"/>
      <c r="C158" s="72" t="s">
        <v>20</v>
      </c>
      <c r="D158" s="73">
        <v>0.2</v>
      </c>
      <c r="E158" s="74" t="s">
        <v>21</v>
      </c>
      <c r="F158" s="75"/>
      <c r="G158" s="78">
        <v>20</v>
      </c>
      <c r="H158" s="29"/>
      <c r="I158" s="37"/>
      <c r="J158" s="37"/>
      <c r="K158" s="25"/>
    </row>
    <row r="159" ht="21.9" customHeight="1" spans="1:11">
      <c r="A159" s="24" t="s">
        <v>148</v>
      </c>
      <c r="B159" s="24" t="s">
        <v>149</v>
      </c>
      <c r="C159" s="72" t="s">
        <v>14</v>
      </c>
      <c r="D159" s="73">
        <v>0.2</v>
      </c>
      <c r="E159" s="77" t="s">
        <v>45</v>
      </c>
      <c r="F159" s="75"/>
      <c r="G159" s="76">
        <f>0.2*RIGHT(E159,5)</f>
        <v>18.72</v>
      </c>
      <c r="H159" s="29"/>
      <c r="I159" s="37">
        <f>SUM(G159:G162)+H159</f>
        <v>98.72</v>
      </c>
      <c r="J159" s="37">
        <f>SUM(H159:H162)+I159</f>
        <v>98.72</v>
      </c>
      <c r="K159" s="25"/>
    </row>
    <row r="160" ht="57" customHeight="1" spans="1:11">
      <c r="A160" s="24"/>
      <c r="B160" s="24"/>
      <c r="C160" s="72" t="s">
        <v>94</v>
      </c>
      <c r="D160" s="73">
        <v>0.4</v>
      </c>
      <c r="E160" s="77" t="s">
        <v>150</v>
      </c>
      <c r="F160" s="75"/>
      <c r="G160" s="78">
        <v>40</v>
      </c>
      <c r="H160" s="29"/>
      <c r="I160" s="37"/>
      <c r="J160" s="37"/>
      <c r="K160" s="25"/>
    </row>
    <row r="161" ht="18" customHeight="1" spans="1:11">
      <c r="A161" s="24"/>
      <c r="B161" s="24"/>
      <c r="C161" s="72" t="s">
        <v>18</v>
      </c>
      <c r="D161" s="73">
        <v>0.2</v>
      </c>
      <c r="E161" s="74" t="s">
        <v>21</v>
      </c>
      <c r="F161" s="75"/>
      <c r="G161" s="78">
        <v>20</v>
      </c>
      <c r="H161" s="29"/>
      <c r="I161" s="37"/>
      <c r="J161" s="37"/>
      <c r="K161" s="25"/>
    </row>
    <row r="162" ht="18" customHeight="1" spans="1:11">
      <c r="A162" s="24"/>
      <c r="B162" s="24"/>
      <c r="C162" s="72" t="s">
        <v>20</v>
      </c>
      <c r="D162" s="73">
        <v>0.2</v>
      </c>
      <c r="E162" s="74" t="s">
        <v>21</v>
      </c>
      <c r="F162" s="75"/>
      <c r="G162" s="78">
        <v>20</v>
      </c>
      <c r="H162" s="29"/>
      <c r="I162" s="37"/>
      <c r="J162" s="37"/>
      <c r="K162" s="25"/>
    </row>
    <row r="163" ht="23.1" customHeight="1" spans="1:11">
      <c r="A163" s="24" t="s">
        <v>151</v>
      </c>
      <c r="B163" s="24" t="s">
        <v>152</v>
      </c>
      <c r="C163" s="72" t="s">
        <v>14</v>
      </c>
      <c r="D163" s="73">
        <v>0.2</v>
      </c>
      <c r="E163" s="77" t="s">
        <v>45</v>
      </c>
      <c r="F163" s="75"/>
      <c r="G163" s="76">
        <f>0.2*RIGHT(E163,5)</f>
        <v>18.72</v>
      </c>
      <c r="H163" s="29"/>
      <c r="I163" s="37">
        <f>SUM(G163:G166)+H163</f>
        <v>98.72</v>
      </c>
      <c r="J163" s="37">
        <f>SUM(H163:H166)+I163</f>
        <v>98.72</v>
      </c>
      <c r="K163" s="25"/>
    </row>
    <row r="164" ht="30.9" customHeight="1" spans="1:11">
      <c r="A164" s="24"/>
      <c r="B164" s="24"/>
      <c r="C164" s="72" t="s">
        <v>94</v>
      </c>
      <c r="D164" s="73">
        <v>0.5</v>
      </c>
      <c r="E164" s="77" t="s">
        <v>153</v>
      </c>
      <c r="F164" s="75"/>
      <c r="G164" s="78">
        <v>50</v>
      </c>
      <c r="H164" s="29"/>
      <c r="I164" s="37"/>
      <c r="J164" s="37"/>
      <c r="K164" s="25"/>
    </row>
    <row r="165" ht="27" customHeight="1" spans="1:11">
      <c r="A165" s="24"/>
      <c r="B165" s="24"/>
      <c r="C165" s="72" t="s">
        <v>18</v>
      </c>
      <c r="D165" s="73">
        <v>0.1</v>
      </c>
      <c r="E165" s="74" t="s">
        <v>154</v>
      </c>
      <c r="F165" s="75"/>
      <c r="G165" s="78">
        <v>10</v>
      </c>
      <c r="H165" s="29"/>
      <c r="I165" s="37"/>
      <c r="J165" s="37"/>
      <c r="K165" s="25"/>
    </row>
    <row r="166" ht="23.1" customHeight="1" spans="1:11">
      <c r="A166" s="24"/>
      <c r="B166" s="24"/>
      <c r="C166" s="72" t="s">
        <v>20</v>
      </c>
      <c r="D166" s="73">
        <v>0.2</v>
      </c>
      <c r="E166" s="74" t="s">
        <v>21</v>
      </c>
      <c r="F166" s="75"/>
      <c r="G166" s="78">
        <v>20</v>
      </c>
      <c r="H166" s="29"/>
      <c r="I166" s="37"/>
      <c r="J166" s="37"/>
      <c r="K166" s="25"/>
    </row>
    <row r="167" ht="26.1" customHeight="1" spans="1:11">
      <c r="A167" s="24" t="s">
        <v>155</v>
      </c>
      <c r="B167" s="24" t="s">
        <v>156</v>
      </c>
      <c r="C167" s="72" t="s">
        <v>14</v>
      </c>
      <c r="D167" s="73">
        <v>0.2</v>
      </c>
      <c r="E167" s="77" t="s">
        <v>87</v>
      </c>
      <c r="F167" s="75"/>
      <c r="G167" s="76">
        <f>0.2*RIGHT(E167,5)</f>
        <v>19.44</v>
      </c>
      <c r="H167" s="29"/>
      <c r="I167" s="37">
        <f>SUM(G167:G170)+H167</f>
        <v>99.44</v>
      </c>
      <c r="J167" s="37">
        <f>SUM(H167:H170)+I167</f>
        <v>99.44</v>
      </c>
      <c r="K167" s="25"/>
    </row>
    <row r="168" ht="26.1" customHeight="1" spans="1:11">
      <c r="A168" s="24"/>
      <c r="B168" s="24"/>
      <c r="C168" s="72" t="s">
        <v>94</v>
      </c>
      <c r="D168" s="73">
        <v>0.5</v>
      </c>
      <c r="E168" s="74" t="s">
        <v>102</v>
      </c>
      <c r="F168" s="75"/>
      <c r="G168" s="78">
        <v>50</v>
      </c>
      <c r="H168" s="29"/>
      <c r="I168" s="37"/>
      <c r="J168" s="37"/>
      <c r="K168" s="25"/>
    </row>
    <row r="169" ht="18" customHeight="1" spans="1:11">
      <c r="A169" s="24"/>
      <c r="B169" s="24"/>
      <c r="C169" s="72" t="s">
        <v>18</v>
      </c>
      <c r="D169" s="73">
        <v>0.1</v>
      </c>
      <c r="E169" s="74" t="s">
        <v>21</v>
      </c>
      <c r="F169" s="75"/>
      <c r="G169" s="78">
        <v>10</v>
      </c>
      <c r="H169" s="29"/>
      <c r="I169" s="37"/>
      <c r="J169" s="37"/>
      <c r="K169" s="25"/>
    </row>
    <row r="170" ht="21" customHeight="1" spans="1:11">
      <c r="A170" s="24"/>
      <c r="B170" s="24"/>
      <c r="C170" s="72" t="s">
        <v>20</v>
      </c>
      <c r="D170" s="73">
        <v>0.2</v>
      </c>
      <c r="E170" s="74" t="s">
        <v>21</v>
      </c>
      <c r="F170" s="75"/>
      <c r="G170" s="78">
        <v>20</v>
      </c>
      <c r="H170" s="29"/>
      <c r="I170" s="37"/>
      <c r="J170" s="37"/>
      <c r="K170" s="25"/>
    </row>
    <row r="171" ht="21" customHeight="1" spans="1:11">
      <c r="A171" s="24"/>
      <c r="B171" s="24" t="s">
        <v>157</v>
      </c>
      <c r="C171" s="72" t="s">
        <v>14</v>
      </c>
      <c r="D171" s="73">
        <v>0.2</v>
      </c>
      <c r="E171" s="77" t="s">
        <v>87</v>
      </c>
      <c r="F171" s="75"/>
      <c r="G171" s="76">
        <f>0.2*RIGHT(E171,5)</f>
        <v>19.44</v>
      </c>
      <c r="H171" s="29"/>
      <c r="I171" s="37">
        <f>SUM(G171:G174)+H171</f>
        <v>99.44</v>
      </c>
      <c r="J171" s="37">
        <f>SUM(H171:H174)+I171</f>
        <v>99.44</v>
      </c>
      <c r="K171" s="25"/>
    </row>
    <row r="172" ht="32.1" customHeight="1" spans="1:11">
      <c r="A172" s="24"/>
      <c r="B172" s="24"/>
      <c r="C172" s="72" t="s">
        <v>94</v>
      </c>
      <c r="D172" s="73">
        <v>0.5</v>
      </c>
      <c r="E172" s="74" t="s">
        <v>102</v>
      </c>
      <c r="F172" s="75"/>
      <c r="G172" s="78">
        <v>50</v>
      </c>
      <c r="H172" s="29"/>
      <c r="I172" s="37"/>
      <c r="J172" s="37"/>
      <c r="K172" s="25"/>
    </row>
    <row r="173" ht="21.9" customHeight="1" spans="1:11">
      <c r="A173" s="24"/>
      <c r="B173" s="24"/>
      <c r="C173" s="72" t="s">
        <v>18</v>
      </c>
      <c r="D173" s="73">
        <v>0.1</v>
      </c>
      <c r="E173" s="74" t="s">
        <v>21</v>
      </c>
      <c r="F173" s="75"/>
      <c r="G173" s="78">
        <v>10</v>
      </c>
      <c r="H173" s="29"/>
      <c r="I173" s="37"/>
      <c r="J173" s="37"/>
      <c r="K173" s="25"/>
    </row>
    <row r="174" ht="18.9" customHeight="1" spans="1:11">
      <c r="A174" s="24"/>
      <c r="B174" s="24"/>
      <c r="C174" s="72" t="s">
        <v>20</v>
      </c>
      <c r="D174" s="73">
        <v>0.2</v>
      </c>
      <c r="E174" s="74" t="s">
        <v>21</v>
      </c>
      <c r="F174" s="75"/>
      <c r="G174" s="78">
        <v>20</v>
      </c>
      <c r="H174" s="29"/>
      <c r="I174" s="37"/>
      <c r="J174" s="37"/>
      <c r="K174" s="25"/>
    </row>
    <row r="175" ht="24" customHeight="1" spans="1:11">
      <c r="A175" s="24" t="s">
        <v>158</v>
      </c>
      <c r="B175" s="24" t="s">
        <v>159</v>
      </c>
      <c r="C175" s="72" t="s">
        <v>14</v>
      </c>
      <c r="D175" s="73">
        <v>0.2</v>
      </c>
      <c r="E175" s="77" t="s">
        <v>87</v>
      </c>
      <c r="F175" s="75"/>
      <c r="G175" s="76">
        <f>0.2*RIGHT(E175,5)</f>
        <v>19.44</v>
      </c>
      <c r="H175" s="29"/>
      <c r="I175" s="37">
        <f>G175+G176+G177+H175</f>
        <v>99.44</v>
      </c>
      <c r="J175" s="37">
        <f>H175+H176+H177+I175</f>
        <v>99.44</v>
      </c>
      <c r="K175" s="25"/>
    </row>
    <row r="176" ht="23.1" customHeight="1" spans="1:11">
      <c r="A176" s="24"/>
      <c r="B176" s="24"/>
      <c r="C176" s="72" t="s">
        <v>94</v>
      </c>
      <c r="D176" s="73">
        <v>0.6</v>
      </c>
      <c r="E176" s="74" t="s">
        <v>102</v>
      </c>
      <c r="F176" s="75"/>
      <c r="G176" s="78">
        <v>60</v>
      </c>
      <c r="H176" s="29"/>
      <c r="I176" s="37"/>
      <c r="J176" s="37"/>
      <c r="K176" s="25"/>
    </row>
    <row r="177" ht="20.1" customHeight="1" spans="1:11">
      <c r="A177" s="24"/>
      <c r="B177" s="24"/>
      <c r="C177" s="72" t="s">
        <v>160</v>
      </c>
      <c r="D177" s="73">
        <v>0.2</v>
      </c>
      <c r="E177" s="74" t="s">
        <v>21</v>
      </c>
      <c r="F177" s="75"/>
      <c r="G177" s="78">
        <v>20</v>
      </c>
      <c r="H177" s="29"/>
      <c r="I177" s="37"/>
      <c r="J177" s="37"/>
      <c r="K177" s="25"/>
    </row>
    <row r="178" ht="27.9" customHeight="1" spans="1:11">
      <c r="A178" s="24" t="s">
        <v>161</v>
      </c>
      <c r="B178" s="24" t="s">
        <v>162</v>
      </c>
      <c r="C178" s="72" t="s">
        <v>14</v>
      </c>
      <c r="D178" s="73">
        <v>0.2</v>
      </c>
      <c r="E178" s="77" t="s">
        <v>67</v>
      </c>
      <c r="F178" s="75"/>
      <c r="G178" s="76">
        <f>0.2*RIGHT(E178,5)</f>
        <v>20.4</v>
      </c>
      <c r="H178" s="29"/>
      <c r="I178" s="37">
        <f>SUM(G178:G181)+H178</f>
        <v>100.4</v>
      </c>
      <c r="J178" s="37">
        <f>SUM(H178:H181)+I178</f>
        <v>100.4</v>
      </c>
      <c r="K178" s="25"/>
    </row>
    <row r="179" ht="30" customHeight="1" spans="1:11">
      <c r="A179" s="24"/>
      <c r="B179" s="24"/>
      <c r="C179" s="72" t="s">
        <v>94</v>
      </c>
      <c r="D179" s="73">
        <v>0.5</v>
      </c>
      <c r="E179" s="74" t="s">
        <v>102</v>
      </c>
      <c r="F179" s="75"/>
      <c r="G179" s="78">
        <v>50</v>
      </c>
      <c r="H179" s="29"/>
      <c r="I179" s="37"/>
      <c r="J179" s="37"/>
      <c r="K179" s="25"/>
    </row>
    <row r="180" ht="21" customHeight="1" spans="1:11">
      <c r="A180" s="24"/>
      <c r="B180" s="24"/>
      <c r="C180" s="72" t="s">
        <v>18</v>
      </c>
      <c r="D180" s="73">
        <v>0.1</v>
      </c>
      <c r="E180" s="74" t="s">
        <v>21</v>
      </c>
      <c r="F180" s="75"/>
      <c r="G180" s="78">
        <v>10</v>
      </c>
      <c r="H180" s="29"/>
      <c r="I180" s="37"/>
      <c r="J180" s="37"/>
      <c r="K180" s="25"/>
    </row>
    <row r="181" ht="23.1" customHeight="1" spans="1:11">
      <c r="A181" s="24"/>
      <c r="B181" s="24"/>
      <c r="C181" s="72" t="s">
        <v>20</v>
      </c>
      <c r="D181" s="73">
        <v>0.2</v>
      </c>
      <c r="E181" s="74" t="s">
        <v>21</v>
      </c>
      <c r="F181" s="75"/>
      <c r="G181" s="78">
        <v>20</v>
      </c>
      <c r="H181" s="29"/>
      <c r="I181" s="37"/>
      <c r="J181" s="37"/>
      <c r="K181" s="25"/>
    </row>
    <row r="182" ht="21.9" customHeight="1" spans="1:11">
      <c r="A182" s="24" t="s">
        <v>163</v>
      </c>
      <c r="B182" s="24" t="s">
        <v>164</v>
      </c>
      <c r="C182" s="72" t="s">
        <v>14</v>
      </c>
      <c r="D182" s="73">
        <v>0.2</v>
      </c>
      <c r="E182" s="74" t="s">
        <v>40</v>
      </c>
      <c r="F182" s="75"/>
      <c r="G182" s="76">
        <f>0.2*RIGHT(E182,5)</f>
        <v>19.04</v>
      </c>
      <c r="H182" s="29"/>
      <c r="I182" s="37">
        <f>SUM(G182:G185)+H182</f>
        <v>99.04</v>
      </c>
      <c r="J182" s="37">
        <f>SUM(H182:H185)+I182</f>
        <v>99.04</v>
      </c>
      <c r="K182" s="25"/>
    </row>
    <row r="183" ht="29.1" customHeight="1" spans="1:11">
      <c r="A183" s="24"/>
      <c r="B183" s="24"/>
      <c r="C183" s="72" t="s">
        <v>94</v>
      </c>
      <c r="D183" s="73">
        <v>0.5</v>
      </c>
      <c r="E183" s="74" t="s">
        <v>102</v>
      </c>
      <c r="F183" s="75"/>
      <c r="G183" s="78">
        <v>50</v>
      </c>
      <c r="H183" s="29"/>
      <c r="I183" s="37"/>
      <c r="J183" s="37"/>
      <c r="K183" s="25"/>
    </row>
    <row r="184" ht="21" customHeight="1" spans="1:11">
      <c r="A184" s="24"/>
      <c r="B184" s="24"/>
      <c r="C184" s="72" t="s">
        <v>18</v>
      </c>
      <c r="D184" s="73">
        <v>0.1</v>
      </c>
      <c r="E184" s="74" t="s">
        <v>21</v>
      </c>
      <c r="F184" s="75"/>
      <c r="G184" s="78">
        <v>10</v>
      </c>
      <c r="H184" s="29"/>
      <c r="I184" s="37"/>
      <c r="J184" s="37"/>
      <c r="K184" s="25"/>
    </row>
    <row r="185" ht="21.9" customHeight="1" spans="1:11">
      <c r="A185" s="24"/>
      <c r="B185" s="24"/>
      <c r="C185" s="72" t="s">
        <v>20</v>
      </c>
      <c r="D185" s="73">
        <v>0.2</v>
      </c>
      <c r="E185" s="74" t="s">
        <v>21</v>
      </c>
      <c r="F185" s="75"/>
      <c r="G185" s="78">
        <v>20</v>
      </c>
      <c r="H185" s="29"/>
      <c r="I185" s="37"/>
      <c r="J185" s="37"/>
      <c r="K185" s="25"/>
    </row>
    <row r="186" ht="21" customHeight="1" spans="1:11">
      <c r="A186" s="24"/>
      <c r="B186" s="24" t="s">
        <v>165</v>
      </c>
      <c r="C186" s="72" t="s">
        <v>14</v>
      </c>
      <c r="D186" s="73">
        <v>0.2</v>
      </c>
      <c r="E186" s="74" t="s">
        <v>40</v>
      </c>
      <c r="F186" s="75"/>
      <c r="G186" s="76">
        <f>0.2*RIGHT(E186,5)</f>
        <v>19.04</v>
      </c>
      <c r="H186" s="29"/>
      <c r="I186" s="37">
        <f>SUM(G186:G189)+H186</f>
        <v>99.04</v>
      </c>
      <c r="J186" s="37">
        <f>SUM(H186:H189)+I186</f>
        <v>99.04</v>
      </c>
      <c r="K186" s="25"/>
    </row>
    <row r="187" ht="29.1" customHeight="1" spans="1:11">
      <c r="A187" s="24"/>
      <c r="B187" s="24"/>
      <c r="C187" s="72" t="s">
        <v>94</v>
      </c>
      <c r="D187" s="73">
        <v>0.5</v>
      </c>
      <c r="E187" s="74" t="s">
        <v>102</v>
      </c>
      <c r="F187" s="75"/>
      <c r="G187" s="78">
        <v>50</v>
      </c>
      <c r="H187" s="29"/>
      <c r="I187" s="37"/>
      <c r="J187" s="37"/>
      <c r="K187" s="25"/>
    </row>
    <row r="188" ht="21.9" customHeight="1" spans="1:11">
      <c r="A188" s="24"/>
      <c r="B188" s="24"/>
      <c r="C188" s="72" t="s">
        <v>18</v>
      </c>
      <c r="D188" s="73">
        <v>0.1</v>
      </c>
      <c r="E188" s="74" t="s">
        <v>21</v>
      </c>
      <c r="F188" s="75"/>
      <c r="G188" s="78">
        <v>10</v>
      </c>
      <c r="H188" s="29"/>
      <c r="I188" s="37"/>
      <c r="J188" s="37"/>
      <c r="K188" s="25"/>
    </row>
    <row r="189" ht="21.9" customHeight="1" spans="1:11">
      <c r="A189" s="24"/>
      <c r="B189" s="24"/>
      <c r="C189" s="72" t="s">
        <v>20</v>
      </c>
      <c r="D189" s="73">
        <v>0.2</v>
      </c>
      <c r="E189" s="74" t="s">
        <v>21</v>
      </c>
      <c r="F189" s="75"/>
      <c r="G189" s="78">
        <v>20</v>
      </c>
      <c r="H189" s="29"/>
      <c r="I189" s="37"/>
      <c r="J189" s="37"/>
      <c r="K189" s="25"/>
    </row>
    <row r="190" ht="26.1" customHeight="1" spans="1:11">
      <c r="A190" s="24" t="s">
        <v>166</v>
      </c>
      <c r="B190" s="24" t="s">
        <v>167</v>
      </c>
      <c r="C190" s="72" t="s">
        <v>14</v>
      </c>
      <c r="D190" s="73">
        <v>0.2</v>
      </c>
      <c r="E190" s="77" t="s">
        <v>168</v>
      </c>
      <c r="F190" s="75"/>
      <c r="G190" s="76">
        <f>0.2*RIGHT(E190,5)</f>
        <v>20</v>
      </c>
      <c r="H190" s="76"/>
      <c r="I190" s="37">
        <f>G190+G191+G192+H190</f>
        <v>100</v>
      </c>
      <c r="J190" s="37">
        <f>H190+H191+H192+I190</f>
        <v>100</v>
      </c>
      <c r="K190" s="25"/>
    </row>
    <row r="191" ht="29.1" customHeight="1" spans="1:11">
      <c r="A191" s="24"/>
      <c r="B191" s="24"/>
      <c r="C191" s="72" t="s">
        <v>94</v>
      </c>
      <c r="D191" s="73">
        <v>0.6</v>
      </c>
      <c r="E191" s="74" t="s">
        <v>102</v>
      </c>
      <c r="F191" s="75"/>
      <c r="G191" s="78">
        <v>60</v>
      </c>
      <c r="H191" s="76"/>
      <c r="I191" s="37"/>
      <c r="J191" s="37"/>
      <c r="K191" s="25"/>
    </row>
    <row r="192" ht="20.1" customHeight="1" spans="1:11">
      <c r="A192" s="24"/>
      <c r="B192" s="24"/>
      <c r="C192" s="72" t="s">
        <v>160</v>
      </c>
      <c r="D192" s="73">
        <v>0.2</v>
      </c>
      <c r="E192" s="74" t="s">
        <v>21</v>
      </c>
      <c r="F192" s="75"/>
      <c r="G192" s="78">
        <v>20</v>
      </c>
      <c r="H192" s="76"/>
      <c r="I192" s="37"/>
      <c r="J192" s="37"/>
      <c r="K192" s="25"/>
    </row>
    <row r="193" ht="21" customHeight="1" spans="1:11">
      <c r="A193" s="24" t="s">
        <v>169</v>
      </c>
      <c r="B193" s="24" t="s">
        <v>170</v>
      </c>
      <c r="C193" s="72" t="s">
        <v>14</v>
      </c>
      <c r="D193" s="73">
        <v>0.2</v>
      </c>
      <c r="E193" s="77" t="s">
        <v>40</v>
      </c>
      <c r="F193" s="75"/>
      <c r="G193" s="76">
        <f>0.2*RIGHT(E193,5)</f>
        <v>19.04</v>
      </c>
      <c r="H193" s="29"/>
      <c r="I193" s="37">
        <f>SUM(G193:G196)+H193</f>
        <v>100.04</v>
      </c>
      <c r="J193" s="37">
        <f>SUM(H193:H196)+I193</f>
        <v>100.04</v>
      </c>
      <c r="K193" s="25"/>
    </row>
    <row r="194" ht="27.9" customHeight="1" spans="1:11">
      <c r="A194" s="24"/>
      <c r="B194" s="24"/>
      <c r="C194" s="72" t="s">
        <v>94</v>
      </c>
      <c r="D194" s="73">
        <v>0.5</v>
      </c>
      <c r="E194" s="74" t="s">
        <v>102</v>
      </c>
      <c r="F194" s="75"/>
      <c r="G194" s="78">
        <v>50</v>
      </c>
      <c r="H194" s="29"/>
      <c r="I194" s="37"/>
      <c r="J194" s="37"/>
      <c r="K194" s="25"/>
    </row>
    <row r="195" ht="21.9" customHeight="1" spans="1:11">
      <c r="A195" s="24"/>
      <c r="B195" s="24"/>
      <c r="C195" s="72" t="s">
        <v>18</v>
      </c>
      <c r="D195" s="73">
        <v>0.1</v>
      </c>
      <c r="E195" s="77" t="s">
        <v>171</v>
      </c>
      <c r="F195" s="75">
        <v>1</v>
      </c>
      <c r="G195" s="78">
        <v>11</v>
      </c>
      <c r="H195" s="29"/>
      <c r="I195" s="37"/>
      <c r="J195" s="37"/>
      <c r="K195" s="25"/>
    </row>
    <row r="196" ht="18.9" customHeight="1" spans="1:11">
      <c r="A196" s="24"/>
      <c r="B196" s="24"/>
      <c r="C196" s="72" t="s">
        <v>20</v>
      </c>
      <c r="D196" s="73">
        <v>0.2</v>
      </c>
      <c r="E196" s="74" t="s">
        <v>21</v>
      </c>
      <c r="F196" s="75"/>
      <c r="G196" s="78">
        <v>20</v>
      </c>
      <c r="H196" s="29"/>
      <c r="I196" s="37"/>
      <c r="J196" s="37"/>
      <c r="K196" s="25"/>
    </row>
    <row r="197" ht="26.1" customHeight="1" spans="1:11">
      <c r="A197" s="24"/>
      <c r="B197" s="24" t="s">
        <v>172</v>
      </c>
      <c r="C197" s="72" t="s">
        <v>14</v>
      </c>
      <c r="D197" s="73">
        <v>0.2</v>
      </c>
      <c r="E197" s="77" t="s">
        <v>40</v>
      </c>
      <c r="F197" s="75"/>
      <c r="G197" s="76">
        <f>0.2*RIGHT(E197,5)</f>
        <v>19.04</v>
      </c>
      <c r="H197" s="29"/>
      <c r="I197" s="37">
        <f>SUM(G197:G200)+H197</f>
        <v>100.04</v>
      </c>
      <c r="J197" s="37">
        <f>SUM(H197:H200)+I197</f>
        <v>100.04</v>
      </c>
      <c r="K197" s="25"/>
    </row>
    <row r="198" ht="26.1" customHeight="1" spans="1:11">
      <c r="A198" s="24"/>
      <c r="B198" s="24"/>
      <c r="C198" s="72" t="s">
        <v>94</v>
      </c>
      <c r="D198" s="73">
        <v>0.5</v>
      </c>
      <c r="E198" s="74" t="s">
        <v>102</v>
      </c>
      <c r="F198" s="75"/>
      <c r="G198" s="78">
        <v>50</v>
      </c>
      <c r="H198" s="29"/>
      <c r="I198" s="37"/>
      <c r="J198" s="37"/>
      <c r="K198" s="25"/>
    </row>
    <row r="199" ht="21" customHeight="1" spans="1:11">
      <c r="A199" s="24"/>
      <c r="B199" s="24"/>
      <c r="C199" s="72" t="s">
        <v>18</v>
      </c>
      <c r="D199" s="73">
        <v>0.1</v>
      </c>
      <c r="E199" s="77" t="s">
        <v>171</v>
      </c>
      <c r="F199" s="75">
        <v>1</v>
      </c>
      <c r="G199" s="78">
        <v>11</v>
      </c>
      <c r="H199" s="29"/>
      <c r="I199" s="37"/>
      <c r="J199" s="37"/>
      <c r="K199" s="25"/>
    </row>
    <row r="200" ht="18" customHeight="1" spans="1:11">
      <c r="A200" s="24"/>
      <c r="B200" s="24"/>
      <c r="C200" s="72" t="s">
        <v>20</v>
      </c>
      <c r="D200" s="73">
        <v>0.2</v>
      </c>
      <c r="E200" s="74" t="s">
        <v>21</v>
      </c>
      <c r="F200" s="75"/>
      <c r="G200" s="78">
        <v>20</v>
      </c>
      <c r="H200" s="29"/>
      <c r="I200" s="37"/>
      <c r="J200" s="37"/>
      <c r="K200" s="25"/>
    </row>
    <row r="201" ht="20.1" customHeight="1" spans="1:11">
      <c r="A201" s="24" t="s">
        <v>173</v>
      </c>
      <c r="B201" s="24" t="s">
        <v>174</v>
      </c>
      <c r="C201" s="72" t="s">
        <v>14</v>
      </c>
      <c r="D201" s="73">
        <v>0.2</v>
      </c>
      <c r="E201" s="77" t="s">
        <v>110</v>
      </c>
      <c r="F201" s="75"/>
      <c r="G201" s="76">
        <f>0.2*RIGHT(E201,5)</f>
        <v>20.72</v>
      </c>
      <c r="H201" s="29"/>
      <c r="I201" s="37">
        <f>SUM(G201:G204)+H201</f>
        <v>100.72</v>
      </c>
      <c r="J201" s="37">
        <f>SUM(H201:H204)+I201</f>
        <v>100.72</v>
      </c>
      <c r="K201" s="25"/>
    </row>
    <row r="202" ht="29.1" customHeight="1" spans="1:11">
      <c r="A202" s="24"/>
      <c r="B202" s="24"/>
      <c r="C202" s="72" t="s">
        <v>94</v>
      </c>
      <c r="D202" s="73">
        <v>0.5</v>
      </c>
      <c r="E202" s="74" t="s">
        <v>102</v>
      </c>
      <c r="F202" s="75"/>
      <c r="G202" s="78">
        <v>50</v>
      </c>
      <c r="H202" s="29"/>
      <c r="I202" s="37"/>
      <c r="J202" s="37"/>
      <c r="K202" s="25"/>
    </row>
    <row r="203" ht="21" customHeight="1" spans="1:11">
      <c r="A203" s="24"/>
      <c r="B203" s="24"/>
      <c r="C203" s="72" t="s">
        <v>18</v>
      </c>
      <c r="D203" s="73">
        <v>0.1</v>
      </c>
      <c r="E203" s="77" t="s">
        <v>175</v>
      </c>
      <c r="F203" s="75">
        <v>0</v>
      </c>
      <c r="G203" s="78">
        <v>10</v>
      </c>
      <c r="H203" s="29"/>
      <c r="I203" s="37"/>
      <c r="J203" s="37"/>
      <c r="K203" s="25"/>
    </row>
    <row r="204" ht="18" customHeight="1" spans="1:11">
      <c r="A204" s="24"/>
      <c r="B204" s="24"/>
      <c r="C204" s="72" t="s">
        <v>20</v>
      </c>
      <c r="D204" s="73">
        <v>0.2</v>
      </c>
      <c r="E204" s="74" t="s">
        <v>21</v>
      </c>
      <c r="F204" s="75"/>
      <c r="G204" s="78">
        <v>20</v>
      </c>
      <c r="H204" s="29"/>
      <c r="I204" s="37"/>
      <c r="J204" s="37"/>
      <c r="K204" s="25"/>
    </row>
    <row r="205" ht="18" customHeight="1" spans="1:11">
      <c r="A205" s="46" t="s">
        <v>176</v>
      </c>
      <c r="B205" s="46" t="s">
        <v>177</v>
      </c>
      <c r="C205" s="72" t="s">
        <v>14</v>
      </c>
      <c r="D205" s="73">
        <v>0.2</v>
      </c>
      <c r="E205" s="77" t="s">
        <v>52</v>
      </c>
      <c r="F205" s="75"/>
      <c r="G205" s="78">
        <f>0.2*RIGHT(E205,5)</f>
        <v>18.708</v>
      </c>
      <c r="H205" s="56"/>
      <c r="I205" s="59">
        <f>SUM(G205:G208)+H205</f>
        <v>98.708</v>
      </c>
      <c r="J205" s="59">
        <f>SUM(H205:H208)+I205</f>
        <v>98.708</v>
      </c>
      <c r="K205" s="25"/>
    </row>
    <row r="206" ht="24" customHeight="1" spans="1:11">
      <c r="A206" s="49"/>
      <c r="B206" s="49"/>
      <c r="C206" s="72" t="s">
        <v>94</v>
      </c>
      <c r="D206" s="73">
        <v>0.5</v>
      </c>
      <c r="E206" s="74" t="s">
        <v>102</v>
      </c>
      <c r="F206" s="75"/>
      <c r="G206" s="78">
        <v>50</v>
      </c>
      <c r="H206" s="57"/>
      <c r="I206" s="60"/>
      <c r="J206" s="60"/>
      <c r="K206" s="25"/>
    </row>
    <row r="207" ht="18" customHeight="1" spans="1:11">
      <c r="A207" s="49"/>
      <c r="B207" s="49"/>
      <c r="C207" s="72" t="s">
        <v>18</v>
      </c>
      <c r="D207" s="73">
        <v>0.1</v>
      </c>
      <c r="E207" s="77" t="s">
        <v>175</v>
      </c>
      <c r="F207" s="75"/>
      <c r="G207" s="78">
        <v>10</v>
      </c>
      <c r="H207" s="57"/>
      <c r="I207" s="60"/>
      <c r="J207" s="60"/>
      <c r="K207" s="25"/>
    </row>
    <row r="208" ht="18" customHeight="1" spans="1:11">
      <c r="A208" s="49"/>
      <c r="B208" s="51"/>
      <c r="C208" s="72" t="s">
        <v>20</v>
      </c>
      <c r="D208" s="73">
        <v>0.2</v>
      </c>
      <c r="E208" s="77" t="s">
        <v>21</v>
      </c>
      <c r="F208" s="75"/>
      <c r="G208" s="78">
        <v>20</v>
      </c>
      <c r="H208" s="58"/>
      <c r="I208" s="61"/>
      <c r="J208" s="61"/>
      <c r="K208" s="25"/>
    </row>
    <row r="209" ht="23.1" customHeight="1" spans="1:11">
      <c r="A209" s="49"/>
      <c r="B209" s="24" t="s">
        <v>178</v>
      </c>
      <c r="C209" s="72" t="s">
        <v>14</v>
      </c>
      <c r="D209" s="73">
        <v>0.2</v>
      </c>
      <c r="E209" s="77" t="s">
        <v>52</v>
      </c>
      <c r="F209" s="75"/>
      <c r="G209" s="76">
        <f>0.2*RIGHT(E209,5)</f>
        <v>18.708</v>
      </c>
      <c r="H209" s="29"/>
      <c r="I209" s="37">
        <f>SUM(G209:G212)+H209</f>
        <v>98.708</v>
      </c>
      <c r="J209" s="37">
        <f>SUM(H209:H212)+I209</f>
        <v>98.708</v>
      </c>
      <c r="K209" s="25"/>
    </row>
    <row r="210" ht="26.1" customHeight="1" spans="1:11">
      <c r="A210" s="49"/>
      <c r="B210" s="24"/>
      <c r="C210" s="72" t="s">
        <v>94</v>
      </c>
      <c r="D210" s="73">
        <v>0.5</v>
      </c>
      <c r="E210" s="74" t="s">
        <v>102</v>
      </c>
      <c r="F210" s="75"/>
      <c r="G210" s="78">
        <v>50</v>
      </c>
      <c r="H210" s="29"/>
      <c r="I210" s="37"/>
      <c r="J210" s="37"/>
      <c r="K210" s="25"/>
    </row>
    <row r="211" ht="21" customHeight="1" spans="1:11">
      <c r="A211" s="49"/>
      <c r="B211" s="24"/>
      <c r="C211" s="72" t="s">
        <v>18</v>
      </c>
      <c r="D211" s="73">
        <v>0.1</v>
      </c>
      <c r="E211" s="77" t="s">
        <v>175</v>
      </c>
      <c r="F211" s="75">
        <v>0</v>
      </c>
      <c r="G211" s="78">
        <v>10</v>
      </c>
      <c r="H211" s="29"/>
      <c r="I211" s="37"/>
      <c r="J211" s="37"/>
      <c r="K211" s="25"/>
    </row>
    <row r="212" ht="18" customHeight="1" spans="1:11">
      <c r="A212" s="51"/>
      <c r="B212" s="24"/>
      <c r="C212" s="72" t="s">
        <v>20</v>
      </c>
      <c r="D212" s="73">
        <v>0.2</v>
      </c>
      <c r="E212" s="77" t="s">
        <v>21</v>
      </c>
      <c r="F212" s="75"/>
      <c r="G212" s="78">
        <v>20</v>
      </c>
      <c r="H212" s="29"/>
      <c r="I212" s="37"/>
      <c r="J212" s="37"/>
      <c r="K212" s="25"/>
    </row>
    <row r="213" ht="35.1" customHeight="1" spans="1:11">
      <c r="A213" s="52" t="s">
        <v>179</v>
      </c>
      <c r="B213" s="52"/>
      <c r="C213" s="52"/>
      <c r="D213" s="52"/>
      <c r="E213" s="52"/>
      <c r="F213" s="52"/>
      <c r="G213" s="52"/>
      <c r="H213" s="53"/>
      <c r="I213" s="52"/>
      <c r="J213" s="52"/>
      <c r="K213" s="52"/>
    </row>
  </sheetData>
  <mergeCells count="252">
    <mergeCell ref="A1:K1"/>
    <mergeCell ref="A213:K213"/>
    <mergeCell ref="A3:A10"/>
    <mergeCell ref="A11:A18"/>
    <mergeCell ref="A19:A26"/>
    <mergeCell ref="A27:A30"/>
    <mergeCell ref="A31:A38"/>
    <mergeCell ref="A39:A46"/>
    <mergeCell ref="A47:A54"/>
    <mergeCell ref="A55:A58"/>
    <mergeCell ref="A59:A62"/>
    <mergeCell ref="A63:A70"/>
    <mergeCell ref="A71:A74"/>
    <mergeCell ref="A75:A78"/>
    <mergeCell ref="A79:A86"/>
    <mergeCell ref="A87:A90"/>
    <mergeCell ref="A91:A94"/>
    <mergeCell ref="A95:A98"/>
    <mergeCell ref="A99:A106"/>
    <mergeCell ref="A107:A110"/>
    <mergeCell ref="A111:A114"/>
    <mergeCell ref="A115:A118"/>
    <mergeCell ref="A119:A122"/>
    <mergeCell ref="A123:A126"/>
    <mergeCell ref="A127:A134"/>
    <mergeCell ref="A135:A138"/>
    <mergeCell ref="A139:A142"/>
    <mergeCell ref="A143:A150"/>
    <mergeCell ref="A151:A154"/>
    <mergeCell ref="A155:A158"/>
    <mergeCell ref="A159:A162"/>
    <mergeCell ref="A163:A166"/>
    <mergeCell ref="A167:A174"/>
    <mergeCell ref="A175:A177"/>
    <mergeCell ref="A178:A181"/>
    <mergeCell ref="A182:A189"/>
    <mergeCell ref="A190:A192"/>
    <mergeCell ref="A193:A200"/>
    <mergeCell ref="A201:A204"/>
    <mergeCell ref="A205:A212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155:B158"/>
    <mergeCell ref="B159:B162"/>
    <mergeCell ref="B163:B166"/>
    <mergeCell ref="B167:B170"/>
    <mergeCell ref="B171:B174"/>
    <mergeCell ref="B175:B177"/>
    <mergeCell ref="B178:B181"/>
    <mergeCell ref="B182:B185"/>
    <mergeCell ref="B186:B189"/>
    <mergeCell ref="B190:B192"/>
    <mergeCell ref="B193:B196"/>
    <mergeCell ref="B197:B200"/>
    <mergeCell ref="B201:B204"/>
    <mergeCell ref="B205:B208"/>
    <mergeCell ref="B209:B212"/>
    <mergeCell ref="H3:H6"/>
    <mergeCell ref="H7:H10"/>
    <mergeCell ref="H11:H14"/>
    <mergeCell ref="H15:H18"/>
    <mergeCell ref="H19:H22"/>
    <mergeCell ref="H23:H26"/>
    <mergeCell ref="H27:H30"/>
    <mergeCell ref="H31:H34"/>
    <mergeCell ref="H35:H38"/>
    <mergeCell ref="H39:H42"/>
    <mergeCell ref="H43:H46"/>
    <mergeCell ref="H47:H50"/>
    <mergeCell ref="H51:H54"/>
    <mergeCell ref="H55:H58"/>
    <mergeCell ref="H59:H62"/>
    <mergeCell ref="H63:H66"/>
    <mergeCell ref="H67:H70"/>
    <mergeCell ref="H71:H74"/>
    <mergeCell ref="H75:H78"/>
    <mergeCell ref="H79:H82"/>
    <mergeCell ref="H83:H86"/>
    <mergeCell ref="H87:H90"/>
    <mergeCell ref="H91:H94"/>
    <mergeCell ref="H95:H98"/>
    <mergeCell ref="H99:H102"/>
    <mergeCell ref="H103:H106"/>
    <mergeCell ref="H107:H110"/>
    <mergeCell ref="H111:H114"/>
    <mergeCell ref="H115:H118"/>
    <mergeCell ref="H119:H122"/>
    <mergeCell ref="H123:H126"/>
    <mergeCell ref="H127:H130"/>
    <mergeCell ref="H131:H134"/>
    <mergeCell ref="H135:H138"/>
    <mergeCell ref="H139:H142"/>
    <mergeCell ref="H143:H146"/>
    <mergeCell ref="H147:H150"/>
    <mergeCell ref="H151:H154"/>
    <mergeCell ref="H155:H158"/>
    <mergeCell ref="H159:H162"/>
    <mergeCell ref="H163:H166"/>
    <mergeCell ref="H167:H170"/>
    <mergeCell ref="H171:H174"/>
    <mergeCell ref="H175:H177"/>
    <mergeCell ref="H178:H181"/>
    <mergeCell ref="H182:H185"/>
    <mergeCell ref="H186:H189"/>
    <mergeCell ref="H190:H192"/>
    <mergeCell ref="H193:H196"/>
    <mergeCell ref="H197:H200"/>
    <mergeCell ref="H201:H204"/>
    <mergeCell ref="H205:H208"/>
    <mergeCell ref="H209:H212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I55:I58"/>
    <mergeCell ref="I59:I62"/>
    <mergeCell ref="I63:I66"/>
    <mergeCell ref="I67:I70"/>
    <mergeCell ref="I71:I74"/>
    <mergeCell ref="I75:I78"/>
    <mergeCell ref="I79:I82"/>
    <mergeCell ref="I83:I86"/>
    <mergeCell ref="I87:I90"/>
    <mergeCell ref="I91:I94"/>
    <mergeCell ref="I95:I98"/>
    <mergeCell ref="I99:I102"/>
    <mergeCell ref="I103:I106"/>
    <mergeCell ref="I107:I110"/>
    <mergeCell ref="I111:I114"/>
    <mergeCell ref="I115:I118"/>
    <mergeCell ref="I119:I122"/>
    <mergeCell ref="I123:I126"/>
    <mergeCell ref="I127:I130"/>
    <mergeCell ref="I131:I134"/>
    <mergeCell ref="I135:I138"/>
    <mergeCell ref="I139:I142"/>
    <mergeCell ref="I143:I146"/>
    <mergeCell ref="I147:I150"/>
    <mergeCell ref="I151:I154"/>
    <mergeCell ref="I155:I158"/>
    <mergeCell ref="I159:I162"/>
    <mergeCell ref="I163:I166"/>
    <mergeCell ref="I167:I170"/>
    <mergeCell ref="I171:I174"/>
    <mergeCell ref="I175:I177"/>
    <mergeCell ref="I178:I181"/>
    <mergeCell ref="I182:I185"/>
    <mergeCell ref="I186:I189"/>
    <mergeCell ref="I190:I192"/>
    <mergeCell ref="I193:I196"/>
    <mergeCell ref="I197:I200"/>
    <mergeCell ref="I201:I204"/>
    <mergeCell ref="I205:I208"/>
    <mergeCell ref="I209:I212"/>
    <mergeCell ref="J3:J6"/>
    <mergeCell ref="J7:J10"/>
    <mergeCell ref="J11:J14"/>
    <mergeCell ref="J15:J18"/>
    <mergeCell ref="J19:J22"/>
    <mergeCell ref="J23:J26"/>
    <mergeCell ref="J27:J30"/>
    <mergeCell ref="J31:J34"/>
    <mergeCell ref="J35:J38"/>
    <mergeCell ref="J39:J42"/>
    <mergeCell ref="J43:J46"/>
    <mergeCell ref="J47:J50"/>
    <mergeCell ref="J51:J54"/>
    <mergeCell ref="J55:J58"/>
    <mergeCell ref="J59:J62"/>
    <mergeCell ref="J63:J66"/>
    <mergeCell ref="J67:J70"/>
    <mergeCell ref="J71:J74"/>
    <mergeCell ref="J75:J78"/>
    <mergeCell ref="J79:J82"/>
    <mergeCell ref="J83:J86"/>
    <mergeCell ref="J87:J90"/>
    <mergeCell ref="J91:J94"/>
    <mergeCell ref="J95:J98"/>
    <mergeCell ref="J99:J102"/>
    <mergeCell ref="J103:J106"/>
    <mergeCell ref="J107:J110"/>
    <mergeCell ref="J111:J114"/>
    <mergeCell ref="J115:J118"/>
    <mergeCell ref="J119:J122"/>
    <mergeCell ref="J123:J126"/>
    <mergeCell ref="J127:J130"/>
    <mergeCell ref="J131:J134"/>
    <mergeCell ref="J135:J138"/>
    <mergeCell ref="J139:J142"/>
    <mergeCell ref="J143:J146"/>
    <mergeCell ref="J147:J150"/>
    <mergeCell ref="J151:J154"/>
    <mergeCell ref="J155:J158"/>
    <mergeCell ref="J159:J162"/>
    <mergeCell ref="J163:J166"/>
    <mergeCell ref="J167:J170"/>
    <mergeCell ref="J171:J174"/>
    <mergeCell ref="J175:J177"/>
    <mergeCell ref="J178:J181"/>
    <mergeCell ref="J182:J185"/>
    <mergeCell ref="J186:J189"/>
    <mergeCell ref="J190:J192"/>
    <mergeCell ref="J193:J196"/>
    <mergeCell ref="J197:J200"/>
    <mergeCell ref="J201:J204"/>
    <mergeCell ref="J205:J208"/>
    <mergeCell ref="J209:J212"/>
  </mergeCells>
  <pageMargins left="0.393055555555556" right="0.432638888888889" top="0.590277777777778" bottom="0.393055555555556" header="0.3" footer="0.3"/>
  <pageSetup paperSize="9" orientation="portrait" horizontalDpi="600" verticalDpi="600"/>
  <headerFooter/>
  <rowBreaks count="9" manualBreakCount="9">
    <brk id="46" max="255" man="1"/>
    <brk id="66" max="255" man="1"/>
    <brk id="82" max="255" man="1"/>
    <brk id="102" max="255" man="1"/>
    <brk id="122" max="255" man="1"/>
    <brk id="150" max="255" man="1"/>
    <brk id="181" max="255" man="1"/>
    <brk id="213" max="255" man="1"/>
    <brk id="213" max="25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5"/>
  <sheetViews>
    <sheetView view="pageBreakPreview" zoomScaleNormal="100" topLeftCell="A10" workbookViewId="0">
      <selection activeCell="A3" sqref="$A1:$XFD16384"/>
    </sheetView>
  </sheetViews>
  <sheetFormatPr defaultColWidth="9" defaultRowHeight="14.25"/>
  <cols>
    <col min="1" max="1" width="5.10833333333333" style="40" customWidth="1"/>
    <col min="2" max="2" width="7.10833333333333" style="40" customWidth="1"/>
    <col min="3" max="3" width="11.1083333333333" style="40" customWidth="1"/>
    <col min="4" max="4" width="4.10833333333333" style="40" customWidth="1"/>
    <col min="5" max="5" width="30.2166666666667" style="40" customWidth="1"/>
    <col min="6" max="6" width="7.66666666666667" style="40" customWidth="1"/>
    <col min="7" max="7" width="6.44166666666667" style="40" customWidth="1"/>
    <col min="8" max="8" width="0.108333333333333" style="41" customWidth="1"/>
    <col min="9" max="9" width="8" style="40" customWidth="1"/>
    <col min="10" max="10" width="7.775" style="40" customWidth="1"/>
    <col min="11" max="16384" width="9" style="40"/>
  </cols>
  <sheetData>
    <row r="1" ht="42.9" customHeight="1" spans="1:10">
      <c r="A1" s="42" t="s">
        <v>508</v>
      </c>
      <c r="B1" s="42"/>
      <c r="C1" s="42"/>
      <c r="D1" s="42"/>
      <c r="E1" s="42"/>
      <c r="F1" s="42"/>
      <c r="G1" s="42"/>
      <c r="H1" s="43"/>
      <c r="I1" s="42"/>
      <c r="J1" s="42"/>
    </row>
    <row r="2" ht="33" customHeight="1" spans="1:10">
      <c r="A2" s="44" t="s">
        <v>1</v>
      </c>
      <c r="B2" s="4" t="s">
        <v>2</v>
      </c>
      <c r="C2" s="4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11</v>
      </c>
    </row>
    <row r="3" ht="48" spans="1:10">
      <c r="A3" s="46" t="s">
        <v>38</v>
      </c>
      <c r="B3" s="24" t="s">
        <v>509</v>
      </c>
      <c r="C3" s="25" t="s">
        <v>14</v>
      </c>
      <c r="D3" s="26">
        <v>0.3</v>
      </c>
      <c r="E3" s="47" t="s">
        <v>510</v>
      </c>
      <c r="F3" s="28">
        <v>-2</v>
      </c>
      <c r="G3" s="48">
        <v>28</v>
      </c>
      <c r="H3" s="6"/>
      <c r="I3" s="37">
        <f>SUM(G3:G6)+H3</f>
        <v>96</v>
      </c>
      <c r="J3" s="4"/>
    </row>
    <row r="4" ht="18" customHeight="1" spans="1:10">
      <c r="A4" s="49"/>
      <c r="B4" s="24"/>
      <c r="C4" s="25" t="s">
        <v>16</v>
      </c>
      <c r="D4" s="26">
        <v>0.3</v>
      </c>
      <c r="E4" s="50" t="s">
        <v>287</v>
      </c>
      <c r="F4" s="28">
        <v>0</v>
      </c>
      <c r="G4" s="48">
        <v>30</v>
      </c>
      <c r="H4" s="6"/>
      <c r="I4" s="37"/>
      <c r="J4" s="4"/>
    </row>
    <row r="5" ht="27.9" customHeight="1" spans="1:10">
      <c r="A5" s="49"/>
      <c r="B5" s="24"/>
      <c r="C5" s="25" t="s">
        <v>18</v>
      </c>
      <c r="D5" s="26">
        <v>0.2</v>
      </c>
      <c r="E5" s="47" t="s">
        <v>295</v>
      </c>
      <c r="F5" s="28">
        <v>-2</v>
      </c>
      <c r="G5" s="37">
        <v>18</v>
      </c>
      <c r="H5" s="6"/>
      <c r="I5" s="37"/>
      <c r="J5" s="4"/>
    </row>
    <row r="6" ht="17.1" customHeight="1" spans="1:10">
      <c r="A6" s="49"/>
      <c r="B6" s="24"/>
      <c r="C6" s="25" t="s">
        <v>185</v>
      </c>
      <c r="D6" s="26">
        <v>0.2</v>
      </c>
      <c r="E6" s="47" t="s">
        <v>21</v>
      </c>
      <c r="F6" s="28">
        <v>0</v>
      </c>
      <c r="G6" s="37">
        <v>20</v>
      </c>
      <c r="H6" s="6"/>
      <c r="I6" s="37"/>
      <c r="J6" s="4"/>
    </row>
    <row r="7" ht="38.1" customHeight="1" spans="1:10">
      <c r="A7" s="49"/>
      <c r="B7" s="24" t="s">
        <v>186</v>
      </c>
      <c r="C7" s="25" t="s">
        <v>14</v>
      </c>
      <c r="D7" s="26">
        <v>0.3</v>
      </c>
      <c r="E7" s="47" t="s">
        <v>511</v>
      </c>
      <c r="F7" s="28">
        <v>0</v>
      </c>
      <c r="G7" s="48">
        <v>30</v>
      </c>
      <c r="H7" s="29"/>
      <c r="I7" s="37">
        <f>SUM(G7:G10)+H7</f>
        <v>98</v>
      </c>
      <c r="J7" s="25"/>
    </row>
    <row r="8" ht="18" customHeight="1" spans="1:10">
      <c r="A8" s="49"/>
      <c r="B8" s="24"/>
      <c r="C8" s="25" t="s">
        <v>16</v>
      </c>
      <c r="D8" s="26">
        <v>0.3</v>
      </c>
      <c r="E8" s="50" t="s">
        <v>287</v>
      </c>
      <c r="F8" s="28">
        <v>0</v>
      </c>
      <c r="G8" s="48">
        <v>30</v>
      </c>
      <c r="H8" s="29"/>
      <c r="I8" s="37"/>
      <c r="J8" s="25"/>
    </row>
    <row r="9" ht="29.1" customHeight="1" spans="1:10">
      <c r="A9" s="49"/>
      <c r="B9" s="24"/>
      <c r="C9" s="25" t="s">
        <v>18</v>
      </c>
      <c r="D9" s="26">
        <v>0.2</v>
      </c>
      <c r="E9" s="47" t="s">
        <v>189</v>
      </c>
      <c r="F9" s="28">
        <v>-1</v>
      </c>
      <c r="G9" s="37">
        <v>19</v>
      </c>
      <c r="H9" s="29"/>
      <c r="I9" s="37"/>
      <c r="J9" s="25"/>
    </row>
    <row r="10" ht="18" customHeight="1" spans="1:10">
      <c r="A10" s="51"/>
      <c r="B10" s="24"/>
      <c r="C10" s="25" t="s">
        <v>185</v>
      </c>
      <c r="D10" s="26">
        <v>0.2</v>
      </c>
      <c r="E10" s="47" t="s">
        <v>512</v>
      </c>
      <c r="F10" s="28">
        <v>-1</v>
      </c>
      <c r="G10" s="37">
        <v>19</v>
      </c>
      <c r="H10" s="29"/>
      <c r="I10" s="37"/>
      <c r="J10" s="25"/>
    </row>
    <row r="11" ht="48" spans="1:10">
      <c r="A11" s="24" t="s">
        <v>43</v>
      </c>
      <c r="B11" s="24" t="s">
        <v>190</v>
      </c>
      <c r="C11" s="25" t="s">
        <v>14</v>
      </c>
      <c r="D11" s="26">
        <v>0.3</v>
      </c>
      <c r="E11" s="47" t="s">
        <v>513</v>
      </c>
      <c r="F11" s="28">
        <v>-4</v>
      </c>
      <c r="G11" s="48">
        <v>26</v>
      </c>
      <c r="H11" s="29"/>
      <c r="I11" s="37">
        <f>SUM(G11:G14)+H11</f>
        <v>106.48</v>
      </c>
      <c r="J11" s="25"/>
    </row>
    <row r="12" ht="20.1" customHeight="1" spans="1:10">
      <c r="A12" s="24"/>
      <c r="B12" s="24"/>
      <c r="C12" s="25" t="s">
        <v>16</v>
      </c>
      <c r="D12" s="26">
        <v>0.3</v>
      </c>
      <c r="E12" s="50" t="s">
        <v>514</v>
      </c>
      <c r="F12" s="28">
        <v>9.48</v>
      </c>
      <c r="G12" s="48">
        <v>39.48</v>
      </c>
      <c r="H12" s="29"/>
      <c r="I12" s="37"/>
      <c r="J12" s="25"/>
    </row>
    <row r="13" ht="24" customHeight="1" spans="1:10">
      <c r="A13" s="24"/>
      <c r="B13" s="24"/>
      <c r="C13" s="25" t="s">
        <v>18</v>
      </c>
      <c r="D13" s="26">
        <v>0.2</v>
      </c>
      <c r="E13" s="47" t="s">
        <v>515</v>
      </c>
      <c r="F13" s="28">
        <v>1</v>
      </c>
      <c r="G13" s="37">
        <v>21</v>
      </c>
      <c r="H13" s="29"/>
      <c r="I13" s="37"/>
      <c r="J13" s="25"/>
    </row>
    <row r="14" ht="15" customHeight="1" spans="1:10">
      <c r="A14" s="24"/>
      <c r="B14" s="24"/>
      <c r="C14" s="25" t="s">
        <v>185</v>
      </c>
      <c r="D14" s="26">
        <v>0.2</v>
      </c>
      <c r="E14" s="47" t="s">
        <v>21</v>
      </c>
      <c r="F14" s="28">
        <v>0</v>
      </c>
      <c r="G14" s="37">
        <v>20</v>
      </c>
      <c r="H14" s="29"/>
      <c r="I14" s="37"/>
      <c r="J14" s="25"/>
    </row>
    <row r="15" ht="48.9" customHeight="1" spans="1:10">
      <c r="A15" s="24"/>
      <c r="B15" s="24" t="s">
        <v>193</v>
      </c>
      <c r="C15" s="25" t="s">
        <v>14</v>
      </c>
      <c r="D15" s="26">
        <v>0.3</v>
      </c>
      <c r="E15" s="47" t="s">
        <v>516</v>
      </c>
      <c r="F15" s="28">
        <v>-5</v>
      </c>
      <c r="G15" s="48">
        <v>25</v>
      </c>
      <c r="H15" s="29"/>
      <c r="I15" s="37">
        <f>SUM(G15:G18)+H15</f>
        <v>99.75</v>
      </c>
      <c r="J15" s="25"/>
    </row>
    <row r="16" ht="18" customHeight="1" spans="1:10">
      <c r="A16" s="24"/>
      <c r="B16" s="24"/>
      <c r="C16" s="25" t="s">
        <v>16</v>
      </c>
      <c r="D16" s="26">
        <v>0.3</v>
      </c>
      <c r="E16" s="50" t="s">
        <v>517</v>
      </c>
      <c r="F16" s="28">
        <v>3.75</v>
      </c>
      <c r="G16" s="48">
        <v>33.75</v>
      </c>
      <c r="H16" s="29"/>
      <c r="I16" s="37"/>
      <c r="J16" s="25"/>
    </row>
    <row r="17" ht="27" customHeight="1" spans="1:10">
      <c r="A17" s="24"/>
      <c r="B17" s="24"/>
      <c r="C17" s="25" t="s">
        <v>18</v>
      </c>
      <c r="D17" s="26">
        <v>0.2</v>
      </c>
      <c r="E17" s="47" t="s">
        <v>515</v>
      </c>
      <c r="F17" s="28">
        <v>1</v>
      </c>
      <c r="G17" s="37">
        <v>21</v>
      </c>
      <c r="H17" s="29"/>
      <c r="I17" s="37"/>
      <c r="J17" s="25"/>
    </row>
    <row r="18" ht="18.9" customHeight="1" spans="1:10">
      <c r="A18" s="24"/>
      <c r="B18" s="24"/>
      <c r="C18" s="25" t="s">
        <v>185</v>
      </c>
      <c r="D18" s="26">
        <v>0.2</v>
      </c>
      <c r="E18" s="47" t="s">
        <v>21</v>
      </c>
      <c r="F18" s="28">
        <v>0</v>
      </c>
      <c r="G18" s="37">
        <v>20</v>
      </c>
      <c r="H18" s="29"/>
      <c r="I18" s="37"/>
      <c r="J18" s="25"/>
    </row>
    <row r="19" ht="48" customHeight="1" spans="1:10">
      <c r="A19" s="24" t="s">
        <v>50</v>
      </c>
      <c r="B19" s="24" t="s">
        <v>197</v>
      </c>
      <c r="C19" s="25" t="s">
        <v>14</v>
      </c>
      <c r="D19" s="26">
        <v>0.3</v>
      </c>
      <c r="E19" s="47" t="s">
        <v>518</v>
      </c>
      <c r="F19" s="28">
        <v>-6</v>
      </c>
      <c r="G19" s="37">
        <v>24</v>
      </c>
      <c r="H19" s="29"/>
      <c r="I19" s="37">
        <f>SUM(G19:G22)+H19</f>
        <v>93.57</v>
      </c>
      <c r="J19" s="25"/>
    </row>
    <row r="20" ht="20.1" customHeight="1" spans="1:10">
      <c r="A20" s="24"/>
      <c r="B20" s="24"/>
      <c r="C20" s="25" t="s">
        <v>16</v>
      </c>
      <c r="D20" s="26">
        <v>0.3</v>
      </c>
      <c r="E20" s="50" t="s">
        <v>519</v>
      </c>
      <c r="F20" s="28">
        <v>0.57</v>
      </c>
      <c r="G20" s="37">
        <v>30.57</v>
      </c>
      <c r="H20" s="29"/>
      <c r="I20" s="37"/>
      <c r="J20" s="25"/>
    </row>
    <row r="21" ht="27" customHeight="1" spans="1:10">
      <c r="A21" s="24"/>
      <c r="B21" s="24"/>
      <c r="C21" s="25" t="s">
        <v>18</v>
      </c>
      <c r="D21" s="26">
        <v>0.2</v>
      </c>
      <c r="E21" s="47" t="s">
        <v>520</v>
      </c>
      <c r="F21" s="28">
        <v>-1</v>
      </c>
      <c r="G21" s="37">
        <v>19</v>
      </c>
      <c r="H21" s="29"/>
      <c r="I21" s="37"/>
      <c r="J21" s="25"/>
    </row>
    <row r="22" ht="18" customHeight="1" spans="1:10">
      <c r="A22" s="24"/>
      <c r="B22" s="24"/>
      <c r="C22" s="25" t="s">
        <v>185</v>
      </c>
      <c r="D22" s="26">
        <v>0.2</v>
      </c>
      <c r="E22" s="47" t="s">
        <v>21</v>
      </c>
      <c r="F22" s="28">
        <v>0</v>
      </c>
      <c r="G22" s="37">
        <v>20</v>
      </c>
      <c r="H22" s="29"/>
      <c r="I22" s="37"/>
      <c r="J22" s="25"/>
    </row>
    <row r="23" ht="51.9" customHeight="1" spans="1:10">
      <c r="A23" s="24" t="s">
        <v>50</v>
      </c>
      <c r="B23" s="24" t="s">
        <v>205</v>
      </c>
      <c r="C23" s="25" t="s">
        <v>14</v>
      </c>
      <c r="D23" s="26">
        <v>0.3</v>
      </c>
      <c r="E23" s="47" t="s">
        <v>521</v>
      </c>
      <c r="F23" s="29">
        <v>-2</v>
      </c>
      <c r="G23" s="48">
        <v>28</v>
      </c>
      <c r="H23" s="29"/>
      <c r="I23" s="37">
        <f>SUM(G23:G26)+H23</f>
        <v>97.15</v>
      </c>
      <c r="J23" s="25"/>
    </row>
    <row r="24" ht="24.9" customHeight="1" spans="1:10">
      <c r="A24" s="24"/>
      <c r="B24" s="24"/>
      <c r="C24" s="25" t="s">
        <v>16</v>
      </c>
      <c r="D24" s="26">
        <v>0.3</v>
      </c>
      <c r="E24" s="50" t="s">
        <v>522</v>
      </c>
      <c r="F24" s="28">
        <v>0.15</v>
      </c>
      <c r="G24" s="48">
        <v>30.15</v>
      </c>
      <c r="H24" s="29"/>
      <c r="I24" s="37"/>
      <c r="J24" s="25"/>
    </row>
    <row r="25" ht="30.9" customHeight="1" spans="1:13">
      <c r="A25" s="24"/>
      <c r="B25" s="24"/>
      <c r="C25" s="25" t="s">
        <v>18</v>
      </c>
      <c r="D25" s="26">
        <v>0.2</v>
      </c>
      <c r="E25" s="47" t="s">
        <v>189</v>
      </c>
      <c r="F25" s="28">
        <v>-1</v>
      </c>
      <c r="G25" s="37">
        <v>19</v>
      </c>
      <c r="H25" s="29"/>
      <c r="I25" s="37"/>
      <c r="J25" s="25"/>
      <c r="M25" s="40" t="s">
        <v>377</v>
      </c>
    </row>
    <row r="26" ht="21" customHeight="1" spans="1:10">
      <c r="A26" s="24"/>
      <c r="B26" s="24"/>
      <c r="C26" s="25" t="s">
        <v>185</v>
      </c>
      <c r="D26" s="26">
        <v>0.2</v>
      </c>
      <c r="E26" s="47" t="s">
        <v>21</v>
      </c>
      <c r="F26" s="28"/>
      <c r="G26" s="37">
        <v>20</v>
      </c>
      <c r="H26" s="29"/>
      <c r="I26" s="37"/>
      <c r="J26" s="25"/>
    </row>
    <row r="27" ht="45.9" customHeight="1" spans="1:10">
      <c r="A27" s="24" t="s">
        <v>330</v>
      </c>
      <c r="B27" s="24" t="s">
        <v>378</v>
      </c>
      <c r="C27" s="25" t="s">
        <v>14</v>
      </c>
      <c r="D27" s="26">
        <v>0.3</v>
      </c>
      <c r="E27" s="47" t="s">
        <v>523</v>
      </c>
      <c r="F27" s="29">
        <v>1.5</v>
      </c>
      <c r="G27" s="48">
        <v>31.5</v>
      </c>
      <c r="H27" s="29"/>
      <c r="I27" s="37">
        <f>SUM(G27:G30)+H27</f>
        <v>99.5</v>
      </c>
      <c r="J27" s="25"/>
    </row>
    <row r="28" ht="21" customHeight="1" spans="1:10">
      <c r="A28" s="24"/>
      <c r="B28" s="24"/>
      <c r="C28" s="25" t="s">
        <v>16</v>
      </c>
      <c r="D28" s="26">
        <v>0.3</v>
      </c>
      <c r="E28" s="50" t="s">
        <v>287</v>
      </c>
      <c r="F28" s="28">
        <v>0</v>
      </c>
      <c r="G28" s="48">
        <v>30</v>
      </c>
      <c r="H28" s="29"/>
      <c r="I28" s="37"/>
      <c r="J28" s="25"/>
    </row>
    <row r="29" ht="24" spans="1:10">
      <c r="A29" s="24"/>
      <c r="B29" s="24"/>
      <c r="C29" s="25" t="s">
        <v>18</v>
      </c>
      <c r="D29" s="26">
        <v>0.2</v>
      </c>
      <c r="E29" s="47" t="s">
        <v>295</v>
      </c>
      <c r="F29" s="28">
        <v>-2</v>
      </c>
      <c r="G29" s="37">
        <v>18</v>
      </c>
      <c r="H29" s="29"/>
      <c r="I29" s="37"/>
      <c r="J29" s="25"/>
    </row>
    <row r="30" ht="15.9" customHeight="1" spans="1:10">
      <c r="A30" s="24"/>
      <c r="B30" s="24"/>
      <c r="C30" s="25" t="s">
        <v>185</v>
      </c>
      <c r="D30" s="26">
        <v>0.2</v>
      </c>
      <c r="E30" s="47" t="s">
        <v>21</v>
      </c>
      <c r="F30" s="28"/>
      <c r="G30" s="37">
        <v>20</v>
      </c>
      <c r="H30" s="29"/>
      <c r="I30" s="37"/>
      <c r="J30" s="25"/>
    </row>
    <row r="31" ht="36" spans="1:10">
      <c r="A31" s="24" t="s">
        <v>208</v>
      </c>
      <c r="B31" s="24" t="s">
        <v>381</v>
      </c>
      <c r="C31" s="25" t="s">
        <v>14</v>
      </c>
      <c r="D31" s="26">
        <v>0.3</v>
      </c>
      <c r="E31" s="47" t="s">
        <v>451</v>
      </c>
      <c r="F31" s="28"/>
      <c r="G31" s="48">
        <v>31.5</v>
      </c>
      <c r="H31" s="29"/>
      <c r="I31" s="37">
        <f>SUM(G31:G34)+H31</f>
        <v>101.5</v>
      </c>
      <c r="J31" s="25"/>
    </row>
    <row r="32" ht="18" customHeight="1" spans="1:10">
      <c r="A32" s="24"/>
      <c r="B32" s="24"/>
      <c r="C32" s="25" t="s">
        <v>16</v>
      </c>
      <c r="D32" s="26">
        <v>0.3</v>
      </c>
      <c r="E32" s="50" t="s">
        <v>211</v>
      </c>
      <c r="F32" s="28"/>
      <c r="G32" s="48">
        <v>30</v>
      </c>
      <c r="H32" s="29"/>
      <c r="I32" s="37"/>
      <c r="J32" s="25"/>
    </row>
    <row r="33" ht="20.1" customHeight="1" spans="1:10">
      <c r="A33" s="24"/>
      <c r="B33" s="24"/>
      <c r="C33" s="25" t="s">
        <v>18</v>
      </c>
      <c r="D33" s="26">
        <v>0.2</v>
      </c>
      <c r="E33" s="47" t="s">
        <v>524</v>
      </c>
      <c r="F33" s="28">
        <v>1</v>
      </c>
      <c r="G33" s="37">
        <v>21</v>
      </c>
      <c r="H33" s="29"/>
      <c r="I33" s="37"/>
      <c r="J33" s="25"/>
    </row>
    <row r="34" ht="18" customHeight="1" spans="1:10">
      <c r="A34" s="24"/>
      <c r="B34" s="24"/>
      <c r="C34" s="25" t="s">
        <v>185</v>
      </c>
      <c r="D34" s="26">
        <v>0.2</v>
      </c>
      <c r="E34" s="47" t="s">
        <v>512</v>
      </c>
      <c r="F34" s="28">
        <v>-1</v>
      </c>
      <c r="G34" s="37">
        <v>19</v>
      </c>
      <c r="H34" s="29"/>
      <c r="I34" s="37"/>
      <c r="J34" s="25"/>
    </row>
    <row r="35" ht="36.9" customHeight="1" spans="1:10">
      <c r="A35" s="24"/>
      <c r="B35" s="24" t="s">
        <v>213</v>
      </c>
      <c r="C35" s="25" t="s">
        <v>14</v>
      </c>
      <c r="D35" s="26">
        <v>0.3</v>
      </c>
      <c r="E35" s="47" t="s">
        <v>525</v>
      </c>
      <c r="F35" s="28">
        <v>1.5</v>
      </c>
      <c r="G35" s="37">
        <v>31.5</v>
      </c>
      <c r="H35" s="29"/>
      <c r="I35" s="37">
        <f>SUM(G35:G38)+H35</f>
        <v>102.5</v>
      </c>
      <c r="J35" s="25"/>
    </row>
    <row r="36" ht="18" customHeight="1" spans="1:13">
      <c r="A36" s="24"/>
      <c r="B36" s="24"/>
      <c r="C36" s="25" t="s">
        <v>16</v>
      </c>
      <c r="D36" s="26">
        <v>0.3</v>
      </c>
      <c r="E36" s="50" t="s">
        <v>211</v>
      </c>
      <c r="F36" s="28"/>
      <c r="G36" s="37">
        <v>30</v>
      </c>
      <c r="H36" s="29"/>
      <c r="I36" s="37"/>
      <c r="J36" s="25"/>
      <c r="M36" s="40" t="s">
        <v>526</v>
      </c>
    </row>
    <row r="37" ht="18" customHeight="1" spans="1:10">
      <c r="A37" s="24"/>
      <c r="B37" s="24"/>
      <c r="C37" s="25" t="s">
        <v>18</v>
      </c>
      <c r="D37" s="26">
        <v>0.2</v>
      </c>
      <c r="E37" s="47" t="s">
        <v>524</v>
      </c>
      <c r="F37" s="28">
        <v>1</v>
      </c>
      <c r="G37" s="37">
        <v>21</v>
      </c>
      <c r="H37" s="29"/>
      <c r="I37" s="37"/>
      <c r="J37" s="25"/>
    </row>
    <row r="38" ht="18" customHeight="1" spans="1:10">
      <c r="A38" s="24"/>
      <c r="B38" s="24"/>
      <c r="C38" s="25" t="s">
        <v>185</v>
      </c>
      <c r="D38" s="26">
        <v>0.2</v>
      </c>
      <c r="E38" s="47" t="s">
        <v>21</v>
      </c>
      <c r="F38" s="28"/>
      <c r="G38" s="37">
        <v>20</v>
      </c>
      <c r="H38" s="29"/>
      <c r="I38" s="37"/>
      <c r="J38" s="25"/>
    </row>
    <row r="39" ht="36" spans="1:14">
      <c r="A39" s="24"/>
      <c r="B39" s="24" t="s">
        <v>452</v>
      </c>
      <c r="C39" s="25" t="s">
        <v>14</v>
      </c>
      <c r="D39" s="26">
        <v>0.3</v>
      </c>
      <c r="E39" s="47" t="s">
        <v>527</v>
      </c>
      <c r="F39" s="28">
        <v>1.5</v>
      </c>
      <c r="G39" s="48">
        <v>31.5</v>
      </c>
      <c r="H39" s="29"/>
      <c r="I39" s="37">
        <f>SUM(G39:G42)+H39</f>
        <v>100.5</v>
      </c>
      <c r="J39" s="25"/>
      <c r="N39" s="40" t="s">
        <v>528</v>
      </c>
    </row>
    <row r="40" ht="18" customHeight="1" spans="1:10">
      <c r="A40" s="24"/>
      <c r="B40" s="24"/>
      <c r="C40" s="25" t="s">
        <v>16</v>
      </c>
      <c r="D40" s="26">
        <v>0.3</v>
      </c>
      <c r="E40" s="50" t="s">
        <v>211</v>
      </c>
      <c r="F40" s="28"/>
      <c r="G40" s="48">
        <v>30</v>
      </c>
      <c r="H40" s="29"/>
      <c r="I40" s="37"/>
      <c r="J40" s="25"/>
    </row>
    <row r="41" ht="24" customHeight="1" spans="1:10">
      <c r="A41" s="24"/>
      <c r="B41" s="24"/>
      <c r="C41" s="25" t="s">
        <v>18</v>
      </c>
      <c r="D41" s="26">
        <v>0.2</v>
      </c>
      <c r="E41" s="47" t="s">
        <v>189</v>
      </c>
      <c r="F41" s="28">
        <v>-1</v>
      </c>
      <c r="G41" s="37">
        <v>19</v>
      </c>
      <c r="H41" s="29"/>
      <c r="I41" s="37"/>
      <c r="J41" s="25"/>
    </row>
    <row r="42" ht="18" customHeight="1" spans="1:10">
      <c r="A42" s="24"/>
      <c r="B42" s="24"/>
      <c r="C42" s="25" t="s">
        <v>185</v>
      </c>
      <c r="D42" s="26">
        <v>0.2</v>
      </c>
      <c r="E42" s="47" t="s">
        <v>21</v>
      </c>
      <c r="F42" s="28"/>
      <c r="G42" s="37">
        <v>20</v>
      </c>
      <c r="H42" s="29"/>
      <c r="I42" s="37"/>
      <c r="J42" s="25"/>
    </row>
    <row r="43" ht="48" spans="1:10">
      <c r="A43" s="24"/>
      <c r="B43" s="24" t="s">
        <v>454</v>
      </c>
      <c r="C43" s="25" t="s">
        <v>14</v>
      </c>
      <c r="D43" s="26">
        <v>0.3</v>
      </c>
      <c r="E43" s="47" t="s">
        <v>529</v>
      </c>
      <c r="F43" s="28">
        <v>-0.5</v>
      </c>
      <c r="G43" s="48">
        <v>29.5</v>
      </c>
      <c r="H43" s="29"/>
      <c r="I43" s="37">
        <f>SUM(G43:G46)+H43</f>
        <v>98.5</v>
      </c>
      <c r="J43" s="25"/>
    </row>
    <row r="44" ht="18.9" customHeight="1" spans="1:10">
      <c r="A44" s="24"/>
      <c r="B44" s="24"/>
      <c r="C44" s="25" t="s">
        <v>16</v>
      </c>
      <c r="D44" s="26">
        <v>0.3</v>
      </c>
      <c r="E44" s="50" t="s">
        <v>211</v>
      </c>
      <c r="F44" s="28"/>
      <c r="G44" s="48">
        <v>30</v>
      </c>
      <c r="H44" s="29"/>
      <c r="I44" s="37"/>
      <c r="J44" s="25"/>
    </row>
    <row r="45" ht="24" customHeight="1" spans="1:10">
      <c r="A45" s="24"/>
      <c r="B45" s="24"/>
      <c r="C45" s="25" t="s">
        <v>18</v>
      </c>
      <c r="D45" s="26">
        <v>0.2</v>
      </c>
      <c r="E45" s="47" t="s">
        <v>298</v>
      </c>
      <c r="F45" s="28">
        <v>-1</v>
      </c>
      <c r="G45" s="37">
        <v>19</v>
      </c>
      <c r="H45" s="29"/>
      <c r="I45" s="37"/>
      <c r="J45" s="25"/>
    </row>
    <row r="46" ht="18.9" customHeight="1" spans="1:18">
      <c r="A46" s="24"/>
      <c r="B46" s="24"/>
      <c r="C46" s="25" t="s">
        <v>185</v>
      </c>
      <c r="D46" s="26">
        <v>0.2</v>
      </c>
      <c r="E46" s="47" t="s">
        <v>21</v>
      </c>
      <c r="F46" s="28">
        <v>0</v>
      </c>
      <c r="G46" s="37">
        <v>20</v>
      </c>
      <c r="H46" s="29"/>
      <c r="I46" s="37"/>
      <c r="J46" s="25"/>
      <c r="R46" s="40" t="s">
        <v>530</v>
      </c>
    </row>
    <row r="47" ht="26.1" customHeight="1" spans="1:10">
      <c r="A47" s="24"/>
      <c r="B47" s="24" t="s">
        <v>220</v>
      </c>
      <c r="C47" s="25" t="s">
        <v>14</v>
      </c>
      <c r="D47" s="26">
        <v>0.3</v>
      </c>
      <c r="E47" s="47" t="s">
        <v>455</v>
      </c>
      <c r="F47" s="28">
        <v>1.5</v>
      </c>
      <c r="G47" s="48">
        <v>31.5</v>
      </c>
      <c r="H47" s="29"/>
      <c r="I47" s="37">
        <f>SUM(G47:G50)+H47</f>
        <v>100.5</v>
      </c>
      <c r="J47" s="25"/>
    </row>
    <row r="48" ht="21" customHeight="1" spans="1:10">
      <c r="A48" s="24"/>
      <c r="B48" s="24"/>
      <c r="C48" s="25" t="s">
        <v>16</v>
      </c>
      <c r="D48" s="26">
        <v>0.3</v>
      </c>
      <c r="E48" s="50" t="s">
        <v>211</v>
      </c>
      <c r="F48" s="28"/>
      <c r="G48" s="48">
        <v>30</v>
      </c>
      <c r="H48" s="29"/>
      <c r="I48" s="37"/>
      <c r="J48" s="25"/>
    </row>
    <row r="49" ht="20.1" customHeight="1" spans="1:10">
      <c r="A49" s="24"/>
      <c r="B49" s="24"/>
      <c r="C49" s="25" t="s">
        <v>18</v>
      </c>
      <c r="D49" s="26">
        <v>0.2</v>
      </c>
      <c r="E49" s="47" t="s">
        <v>299</v>
      </c>
      <c r="F49" s="28"/>
      <c r="G49" s="37">
        <v>20</v>
      </c>
      <c r="H49" s="29"/>
      <c r="I49" s="37"/>
      <c r="J49" s="25"/>
    </row>
    <row r="50" ht="18" customHeight="1" spans="1:10">
      <c r="A50" s="24"/>
      <c r="B50" s="24"/>
      <c r="C50" s="25" t="s">
        <v>185</v>
      </c>
      <c r="D50" s="26">
        <v>0.2</v>
      </c>
      <c r="E50" s="47" t="s">
        <v>512</v>
      </c>
      <c r="F50" s="28">
        <v>-1</v>
      </c>
      <c r="G50" s="37">
        <v>19</v>
      </c>
      <c r="H50" s="29"/>
      <c r="I50" s="37"/>
      <c r="J50" s="25"/>
    </row>
    <row r="51" ht="36" customHeight="1" spans="1:10">
      <c r="A51" s="24"/>
      <c r="B51" s="24" t="s">
        <v>223</v>
      </c>
      <c r="C51" s="25" t="s">
        <v>14</v>
      </c>
      <c r="D51" s="26">
        <v>0.3</v>
      </c>
      <c r="E51" s="47" t="s">
        <v>531</v>
      </c>
      <c r="F51" s="28">
        <v>0.5</v>
      </c>
      <c r="G51" s="48">
        <v>30.5</v>
      </c>
      <c r="H51" s="29"/>
      <c r="I51" s="37">
        <f>SUM(G51:G54)+H51</f>
        <v>101.5</v>
      </c>
      <c r="J51" s="25"/>
    </row>
    <row r="52" ht="15.9" customHeight="1" spans="1:10">
      <c r="A52" s="24"/>
      <c r="B52" s="24"/>
      <c r="C52" s="25" t="s">
        <v>16</v>
      </c>
      <c r="D52" s="26">
        <v>0.3</v>
      </c>
      <c r="E52" s="50" t="s">
        <v>211</v>
      </c>
      <c r="F52" s="28"/>
      <c r="G52" s="48">
        <v>30</v>
      </c>
      <c r="H52" s="29"/>
      <c r="I52" s="37"/>
      <c r="J52" s="25"/>
    </row>
    <row r="53" ht="24" spans="1:10">
      <c r="A53" s="24"/>
      <c r="B53" s="24"/>
      <c r="C53" s="25" t="s">
        <v>18</v>
      </c>
      <c r="D53" s="26">
        <v>0.2</v>
      </c>
      <c r="E53" s="47" t="s">
        <v>532</v>
      </c>
      <c r="F53" s="28">
        <v>2</v>
      </c>
      <c r="G53" s="37">
        <v>22</v>
      </c>
      <c r="H53" s="29"/>
      <c r="I53" s="37"/>
      <c r="J53" s="25"/>
    </row>
    <row r="54" ht="18.9" customHeight="1" spans="1:10">
      <c r="A54" s="24"/>
      <c r="B54" s="24"/>
      <c r="C54" s="25" t="s">
        <v>185</v>
      </c>
      <c r="D54" s="26">
        <v>0.2</v>
      </c>
      <c r="E54" s="47" t="s">
        <v>512</v>
      </c>
      <c r="F54" s="28">
        <v>-1</v>
      </c>
      <c r="G54" s="37">
        <v>19</v>
      </c>
      <c r="H54" s="29"/>
      <c r="I54" s="37"/>
      <c r="J54" s="25"/>
    </row>
    <row r="55" ht="30" customHeight="1" spans="1:10">
      <c r="A55" s="52" t="s">
        <v>179</v>
      </c>
      <c r="B55" s="52"/>
      <c r="C55" s="52"/>
      <c r="D55" s="52"/>
      <c r="E55" s="52"/>
      <c r="F55" s="52"/>
      <c r="G55" s="52"/>
      <c r="H55" s="53"/>
      <c r="I55" s="52"/>
      <c r="J55" s="52"/>
    </row>
  </sheetData>
  <mergeCells count="53">
    <mergeCell ref="A1:J1"/>
    <mergeCell ref="A55:J55"/>
    <mergeCell ref="A3:A10"/>
    <mergeCell ref="A11:A18"/>
    <mergeCell ref="A19:A22"/>
    <mergeCell ref="A23:A26"/>
    <mergeCell ref="A27:A30"/>
    <mergeCell ref="A31:A54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H7:H10"/>
    <mergeCell ref="H11:H14"/>
    <mergeCell ref="H15:H18"/>
    <mergeCell ref="H23:H26"/>
    <mergeCell ref="H31:H34"/>
    <mergeCell ref="H35:H38"/>
    <mergeCell ref="H39:H42"/>
    <mergeCell ref="H43:H46"/>
    <mergeCell ref="H47:H50"/>
    <mergeCell ref="H51:H54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J7:J10"/>
    <mergeCell ref="J11:J14"/>
    <mergeCell ref="J15:J18"/>
    <mergeCell ref="J23:J26"/>
    <mergeCell ref="J31:J34"/>
    <mergeCell ref="J39:J42"/>
    <mergeCell ref="J43:J46"/>
    <mergeCell ref="J47:J50"/>
    <mergeCell ref="J51:J54"/>
  </mergeCells>
  <pageMargins left="0.751388888888889" right="0.751388888888889" top="0.590277777777778" bottom="0.590277777777778" header="0.511805555555556" footer="0.511805555555556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5"/>
  <sheetViews>
    <sheetView view="pageBreakPreview" zoomScaleNormal="100" topLeftCell="B97" workbookViewId="0">
      <selection activeCell="F108" sqref="F108"/>
    </sheetView>
  </sheetViews>
  <sheetFormatPr defaultColWidth="9" defaultRowHeight="14.25"/>
  <cols>
    <col min="1" max="1" width="0.666666666666667" style="40" hidden="1" customWidth="1"/>
    <col min="2" max="2" width="6.775" style="40" customWidth="1"/>
    <col min="3" max="3" width="11.2166666666667" style="40" customWidth="1"/>
    <col min="4" max="4" width="3.33333333333333" style="40" customWidth="1"/>
    <col min="5" max="5" width="35.1083333333333" style="40" customWidth="1"/>
    <col min="6" max="6" width="6" style="40" customWidth="1"/>
    <col min="7" max="7" width="6.21666666666667" style="40" customWidth="1"/>
    <col min="8" max="8" width="6.21666666666667" style="41" customWidth="1"/>
    <col min="9" max="9" width="7.10833333333333" style="40" customWidth="1"/>
    <col min="10" max="10" width="7.44166666666667" style="40" customWidth="1"/>
    <col min="11" max="11" width="7.10833333333333" style="40" customWidth="1"/>
    <col min="12" max="16384" width="9" style="40"/>
  </cols>
  <sheetData>
    <row r="1" ht="51" customHeight="1" spans="1:11">
      <c r="A1" s="2" t="s">
        <v>533</v>
      </c>
      <c r="B1" s="2"/>
      <c r="C1" s="2"/>
      <c r="D1" s="2"/>
      <c r="E1" s="2"/>
      <c r="F1" s="2"/>
      <c r="G1" s="2"/>
      <c r="H1" s="54"/>
      <c r="I1" s="2"/>
      <c r="J1" s="2"/>
      <c r="K1" s="2"/>
    </row>
    <row r="2" ht="33" customHeight="1" spans="1:11">
      <c r="A2" s="44" t="s">
        <v>1</v>
      </c>
      <c r="B2" s="4" t="s">
        <v>2</v>
      </c>
      <c r="C2" s="4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4" t="s">
        <v>11</v>
      </c>
    </row>
    <row r="3" ht="24" customHeight="1" spans="1:11">
      <c r="A3" s="24" t="s">
        <v>12</v>
      </c>
      <c r="B3" s="24" t="s">
        <v>13</v>
      </c>
      <c r="C3" s="25" t="s">
        <v>14</v>
      </c>
      <c r="D3" s="26">
        <v>0.3</v>
      </c>
      <c r="E3" s="47" t="s">
        <v>168</v>
      </c>
      <c r="F3" s="28"/>
      <c r="G3" s="29">
        <f>0.3*RIGHT(E3,5)</f>
        <v>30</v>
      </c>
      <c r="H3" s="29"/>
      <c r="I3" s="37">
        <f>SUM(G3:G6)+H3</f>
        <v>107.27</v>
      </c>
      <c r="J3" s="37" t="e">
        <f>#REF!</f>
        <v>#REF!</v>
      </c>
      <c r="K3" s="25"/>
    </row>
    <row r="4" ht="36" customHeight="1" spans="1:11">
      <c r="A4" s="24"/>
      <c r="B4" s="24"/>
      <c r="C4" s="25" t="s">
        <v>16</v>
      </c>
      <c r="D4" s="26">
        <v>0.3</v>
      </c>
      <c r="E4" s="50" t="s">
        <v>534</v>
      </c>
      <c r="F4" s="28">
        <v>4.27</v>
      </c>
      <c r="G4" s="37">
        <v>34.27</v>
      </c>
      <c r="H4" s="29"/>
      <c r="I4" s="37"/>
      <c r="J4" s="37"/>
      <c r="K4" s="25"/>
    </row>
    <row r="5" ht="65.1" customHeight="1" spans="1:11">
      <c r="A5" s="24"/>
      <c r="B5" s="24"/>
      <c r="C5" s="25" t="s">
        <v>18</v>
      </c>
      <c r="D5" s="26">
        <v>0.2</v>
      </c>
      <c r="E5" s="47" t="s">
        <v>535</v>
      </c>
      <c r="F5" s="28">
        <v>3</v>
      </c>
      <c r="G5" s="37">
        <v>23</v>
      </c>
      <c r="H5" s="29"/>
      <c r="I5" s="37"/>
      <c r="J5" s="37"/>
      <c r="K5" s="25"/>
    </row>
    <row r="6" ht="20.1" customHeight="1" spans="1:11">
      <c r="A6" s="24"/>
      <c r="B6" s="24"/>
      <c r="C6" s="25" t="s">
        <v>20</v>
      </c>
      <c r="D6" s="26">
        <v>0.2</v>
      </c>
      <c r="E6" s="47" t="s">
        <v>21</v>
      </c>
      <c r="F6" s="28"/>
      <c r="G6" s="37">
        <v>20</v>
      </c>
      <c r="H6" s="29"/>
      <c r="I6" s="37"/>
      <c r="J6" s="37"/>
      <c r="K6" s="25"/>
    </row>
    <row r="7" ht="21" customHeight="1" spans="1:11">
      <c r="A7" s="24"/>
      <c r="B7" s="24" t="s">
        <v>460</v>
      </c>
      <c r="C7" s="25" t="s">
        <v>14</v>
      </c>
      <c r="D7" s="26">
        <v>0.3</v>
      </c>
      <c r="E7" s="47" t="s">
        <v>121</v>
      </c>
      <c r="F7" s="28"/>
      <c r="G7" s="29">
        <f>0.3*RIGHT(E7,5)</f>
        <v>30.15</v>
      </c>
      <c r="H7" s="29"/>
      <c r="I7" s="37">
        <f>SUM(G7:G10)+H7</f>
        <v>107.42</v>
      </c>
      <c r="J7" s="37" t="e">
        <f>#REF!</f>
        <v>#REF!</v>
      </c>
      <c r="K7" s="25"/>
    </row>
    <row r="8" ht="29.1" customHeight="1" spans="1:11">
      <c r="A8" s="24"/>
      <c r="B8" s="24"/>
      <c r="C8" s="25" t="s">
        <v>16</v>
      </c>
      <c r="D8" s="26">
        <v>0.3</v>
      </c>
      <c r="E8" s="50" t="s">
        <v>534</v>
      </c>
      <c r="F8" s="28">
        <v>4.27</v>
      </c>
      <c r="G8" s="37">
        <v>34.27</v>
      </c>
      <c r="H8" s="29"/>
      <c r="I8" s="37"/>
      <c r="J8" s="37"/>
      <c r="K8" s="25"/>
    </row>
    <row r="9" ht="63" customHeight="1" spans="1:11">
      <c r="A9" s="24"/>
      <c r="B9" s="24"/>
      <c r="C9" s="25" t="s">
        <v>18</v>
      </c>
      <c r="D9" s="26">
        <v>0.2</v>
      </c>
      <c r="E9" s="47" t="s">
        <v>535</v>
      </c>
      <c r="F9" s="28">
        <v>3</v>
      </c>
      <c r="G9" s="37">
        <v>23</v>
      </c>
      <c r="H9" s="29"/>
      <c r="I9" s="37"/>
      <c r="J9" s="37"/>
      <c r="K9" s="25"/>
    </row>
    <row r="10" ht="21.9" customHeight="1" spans="1:11">
      <c r="A10" s="24"/>
      <c r="B10" s="24"/>
      <c r="C10" s="25" t="s">
        <v>20</v>
      </c>
      <c r="D10" s="26">
        <v>0.2</v>
      </c>
      <c r="E10" s="47" t="s">
        <v>21</v>
      </c>
      <c r="F10" s="28"/>
      <c r="G10" s="37">
        <v>20</v>
      </c>
      <c r="H10" s="29"/>
      <c r="I10" s="37"/>
      <c r="J10" s="37"/>
      <c r="K10" s="25"/>
    </row>
    <row r="11" ht="21" customHeight="1" spans="1:11">
      <c r="A11" s="24" t="s">
        <v>23</v>
      </c>
      <c r="B11" s="24" t="s">
        <v>22</v>
      </c>
      <c r="C11" s="25" t="s">
        <v>14</v>
      </c>
      <c r="D11" s="26">
        <v>0.3</v>
      </c>
      <c r="E11" s="47" t="s">
        <v>536</v>
      </c>
      <c r="F11" s="28"/>
      <c r="G11" s="29">
        <f>0.3*RIGHT(E11,5)</f>
        <v>30.33</v>
      </c>
      <c r="H11" s="29"/>
      <c r="I11" s="37">
        <f>SUM(G11:G14)+H11</f>
        <v>100.87</v>
      </c>
      <c r="J11" s="37" t="e">
        <f>#REF!</f>
        <v>#REF!</v>
      </c>
      <c r="K11" s="25"/>
    </row>
    <row r="12" ht="24" spans="1:11">
      <c r="A12" s="24"/>
      <c r="B12" s="24"/>
      <c r="C12" s="25" t="s">
        <v>16</v>
      </c>
      <c r="D12" s="26">
        <v>0.3</v>
      </c>
      <c r="E12" s="50" t="s">
        <v>537</v>
      </c>
      <c r="F12" s="29">
        <v>3.54</v>
      </c>
      <c r="G12" s="37">
        <v>33.54</v>
      </c>
      <c r="H12" s="29"/>
      <c r="I12" s="37"/>
      <c r="J12" s="37"/>
      <c r="K12" s="25"/>
    </row>
    <row r="13" ht="63.9" customHeight="1" spans="1:11">
      <c r="A13" s="24"/>
      <c r="B13" s="24"/>
      <c r="C13" s="25" t="s">
        <v>18</v>
      </c>
      <c r="D13" s="26">
        <v>0.2</v>
      </c>
      <c r="E13" s="47" t="s">
        <v>538</v>
      </c>
      <c r="F13" s="28">
        <v>-3</v>
      </c>
      <c r="G13" s="37">
        <v>17</v>
      </c>
      <c r="H13" s="29"/>
      <c r="I13" s="37"/>
      <c r="J13" s="37"/>
      <c r="K13" s="25"/>
    </row>
    <row r="14" ht="21.9" customHeight="1" spans="1:11">
      <c r="A14" s="24"/>
      <c r="B14" s="24"/>
      <c r="C14" s="25" t="s">
        <v>20</v>
      </c>
      <c r="D14" s="26">
        <v>0.2</v>
      </c>
      <c r="E14" s="47" t="s">
        <v>21</v>
      </c>
      <c r="F14" s="28"/>
      <c r="G14" s="37">
        <v>20</v>
      </c>
      <c r="H14" s="29"/>
      <c r="I14" s="37"/>
      <c r="J14" s="37"/>
      <c r="K14" s="25"/>
    </row>
    <row r="15" ht="21" customHeight="1" spans="1:11">
      <c r="A15" s="24"/>
      <c r="B15" s="55" t="s">
        <v>463</v>
      </c>
      <c r="C15" s="25" t="s">
        <v>14</v>
      </c>
      <c r="D15" s="26">
        <v>0.3</v>
      </c>
      <c r="E15" s="47" t="s">
        <v>536</v>
      </c>
      <c r="F15" s="28"/>
      <c r="G15" s="29">
        <f>0.3*RIGHT(E15,5)</f>
        <v>30.33</v>
      </c>
      <c r="H15" s="29"/>
      <c r="I15" s="37">
        <f>SUM(G15:G18)+H15</f>
        <v>100.87</v>
      </c>
      <c r="J15" s="37" t="e">
        <f>#REF!</f>
        <v>#REF!</v>
      </c>
      <c r="K15" s="25"/>
    </row>
    <row r="16" ht="27" customHeight="1" spans="1:11">
      <c r="A16" s="24"/>
      <c r="B16" s="55"/>
      <c r="C16" s="25" t="s">
        <v>16</v>
      </c>
      <c r="D16" s="26">
        <v>0.3</v>
      </c>
      <c r="E16" s="50" t="s">
        <v>537</v>
      </c>
      <c r="F16" s="29">
        <v>3.54</v>
      </c>
      <c r="G16" s="37">
        <v>33.54</v>
      </c>
      <c r="H16" s="29"/>
      <c r="I16" s="37"/>
      <c r="J16" s="37"/>
      <c r="K16" s="25"/>
    </row>
    <row r="17" ht="63.9" customHeight="1" spans="1:11">
      <c r="A17" s="24"/>
      <c r="B17" s="55"/>
      <c r="C17" s="25" t="s">
        <v>18</v>
      </c>
      <c r="D17" s="26">
        <v>0.2</v>
      </c>
      <c r="E17" s="47" t="s">
        <v>538</v>
      </c>
      <c r="F17" s="28">
        <v>-3</v>
      </c>
      <c r="G17" s="37">
        <v>17</v>
      </c>
      <c r="H17" s="29"/>
      <c r="I17" s="37"/>
      <c r="J17" s="37"/>
      <c r="K17" s="25"/>
    </row>
    <row r="18" ht="21.9" customHeight="1" spans="1:11">
      <c r="A18" s="24"/>
      <c r="B18" s="55"/>
      <c r="C18" s="25" t="s">
        <v>20</v>
      </c>
      <c r="D18" s="26">
        <v>0.2</v>
      </c>
      <c r="E18" s="47" t="s">
        <v>21</v>
      </c>
      <c r="F18" s="28"/>
      <c r="G18" s="37">
        <v>20</v>
      </c>
      <c r="H18" s="29"/>
      <c r="I18" s="37"/>
      <c r="J18" s="37"/>
      <c r="K18" s="25"/>
    </row>
    <row r="19" ht="21" customHeight="1" spans="1:11">
      <c r="A19" s="24" t="s">
        <v>31</v>
      </c>
      <c r="B19" s="24" t="s">
        <v>32</v>
      </c>
      <c r="C19" s="25" t="s">
        <v>14</v>
      </c>
      <c r="D19" s="26">
        <v>0.3</v>
      </c>
      <c r="E19" s="47" t="s">
        <v>539</v>
      </c>
      <c r="F19" s="28"/>
      <c r="G19" s="29">
        <f>0.3*RIGHT(E19,5)</f>
        <v>29.07</v>
      </c>
      <c r="H19" s="29"/>
      <c r="I19" s="37">
        <f>SUM(G19:G22)+H19</f>
        <v>104.17</v>
      </c>
      <c r="J19" s="37" t="e">
        <f>#REF!</f>
        <v>#REF!</v>
      </c>
      <c r="K19" s="25"/>
    </row>
    <row r="20" ht="24" spans="1:11">
      <c r="A20" s="24"/>
      <c r="B20" s="24"/>
      <c r="C20" s="25" t="s">
        <v>16</v>
      </c>
      <c r="D20" s="26">
        <v>0.3</v>
      </c>
      <c r="E20" s="50" t="s">
        <v>540</v>
      </c>
      <c r="F20" s="28">
        <v>8.1</v>
      </c>
      <c r="G20" s="37">
        <v>38.1</v>
      </c>
      <c r="H20" s="29"/>
      <c r="I20" s="37"/>
      <c r="J20" s="37"/>
      <c r="K20" s="25"/>
    </row>
    <row r="21" ht="75" customHeight="1" spans="1:11">
      <c r="A21" s="24"/>
      <c r="B21" s="24"/>
      <c r="C21" s="25" t="s">
        <v>18</v>
      </c>
      <c r="D21" s="26">
        <v>0.2</v>
      </c>
      <c r="E21" s="47" t="s">
        <v>541</v>
      </c>
      <c r="F21" s="28">
        <v>-3</v>
      </c>
      <c r="G21" s="37">
        <v>17</v>
      </c>
      <c r="H21" s="29"/>
      <c r="I21" s="37"/>
      <c r="J21" s="37"/>
      <c r="K21" s="25"/>
    </row>
    <row r="22" ht="18" customHeight="1" spans="1:11">
      <c r="A22" s="24"/>
      <c r="B22" s="24"/>
      <c r="C22" s="25" t="s">
        <v>20</v>
      </c>
      <c r="D22" s="26">
        <v>0.2</v>
      </c>
      <c r="E22" s="47" t="s">
        <v>21</v>
      </c>
      <c r="F22" s="28"/>
      <c r="G22" s="37">
        <v>20</v>
      </c>
      <c r="H22" s="29"/>
      <c r="I22" s="37"/>
      <c r="J22" s="37"/>
      <c r="K22" s="25"/>
    </row>
    <row r="23" ht="21" customHeight="1" spans="1:11">
      <c r="A23" s="24"/>
      <c r="B23" s="24" t="s">
        <v>36</v>
      </c>
      <c r="C23" s="25" t="s">
        <v>14</v>
      </c>
      <c r="D23" s="26">
        <v>0.3</v>
      </c>
      <c r="E23" s="47" t="s">
        <v>391</v>
      </c>
      <c r="F23" s="28"/>
      <c r="G23" s="29">
        <f>0.3*RIGHT(E23,5)</f>
        <v>28.92</v>
      </c>
      <c r="H23" s="29"/>
      <c r="I23" s="37">
        <f>SUM(G23:G26)+H23</f>
        <v>104.02</v>
      </c>
      <c r="J23" s="37" t="e">
        <f>#REF!</f>
        <v>#REF!</v>
      </c>
      <c r="K23" s="25"/>
    </row>
    <row r="24" ht="24" spans="1:11">
      <c r="A24" s="24"/>
      <c r="B24" s="24"/>
      <c r="C24" s="25" t="s">
        <v>16</v>
      </c>
      <c r="D24" s="26">
        <v>0.3</v>
      </c>
      <c r="E24" s="50" t="s">
        <v>540</v>
      </c>
      <c r="F24" s="28">
        <v>8.1</v>
      </c>
      <c r="G24" s="37">
        <v>38.1</v>
      </c>
      <c r="H24" s="29"/>
      <c r="I24" s="37"/>
      <c r="J24" s="37"/>
      <c r="K24" s="25"/>
    </row>
    <row r="25" ht="69.9" customHeight="1" spans="1:11">
      <c r="A25" s="24"/>
      <c r="B25" s="24"/>
      <c r="C25" s="25" t="s">
        <v>18</v>
      </c>
      <c r="D25" s="26">
        <v>0.2</v>
      </c>
      <c r="E25" s="47" t="s">
        <v>542</v>
      </c>
      <c r="F25" s="28">
        <v>-3</v>
      </c>
      <c r="G25" s="37">
        <v>17</v>
      </c>
      <c r="H25" s="29"/>
      <c r="I25" s="37"/>
      <c r="J25" s="37"/>
      <c r="K25" s="25"/>
    </row>
    <row r="26" ht="23.1" customHeight="1" spans="1:11">
      <c r="A26" s="24"/>
      <c r="B26" s="24"/>
      <c r="C26" s="25" t="s">
        <v>20</v>
      </c>
      <c r="D26" s="26">
        <v>0.2</v>
      </c>
      <c r="E26" s="47" t="s">
        <v>21</v>
      </c>
      <c r="F26" s="28"/>
      <c r="G26" s="37">
        <v>20</v>
      </c>
      <c r="H26" s="29"/>
      <c r="I26" s="37"/>
      <c r="J26" s="37"/>
      <c r="K26" s="25"/>
    </row>
    <row r="27" ht="23.1" customHeight="1" spans="1:11">
      <c r="A27" s="46"/>
      <c r="B27" s="46" t="s">
        <v>469</v>
      </c>
      <c r="C27" s="25" t="s">
        <v>14</v>
      </c>
      <c r="D27" s="26">
        <v>0.3</v>
      </c>
      <c r="E27" s="47" t="s">
        <v>314</v>
      </c>
      <c r="F27" s="28"/>
      <c r="G27" s="29">
        <f>0.3*RIGHT(E27,5)</f>
        <v>29.04</v>
      </c>
      <c r="H27" s="56"/>
      <c r="I27" s="37">
        <f>SUM(G27:G30)+H27</f>
        <v>96.04</v>
      </c>
      <c r="J27" s="59" t="e">
        <f>#REF!</f>
        <v>#REF!</v>
      </c>
      <c r="K27" s="25"/>
    </row>
    <row r="28" ht="23.1" customHeight="1" spans="1:11">
      <c r="A28" s="46"/>
      <c r="B28" s="49"/>
      <c r="C28" s="25" t="s">
        <v>16</v>
      </c>
      <c r="D28" s="26">
        <v>0.3</v>
      </c>
      <c r="E28" s="50" t="s">
        <v>470</v>
      </c>
      <c r="F28" s="28"/>
      <c r="G28" s="37">
        <v>30</v>
      </c>
      <c r="H28" s="57"/>
      <c r="I28" s="37"/>
      <c r="J28" s="60"/>
      <c r="K28" s="25"/>
    </row>
    <row r="29" ht="59.1" customHeight="1" spans="1:11">
      <c r="A29" s="46"/>
      <c r="B29" s="49"/>
      <c r="C29" s="25" t="s">
        <v>18</v>
      </c>
      <c r="D29" s="26">
        <v>0.2</v>
      </c>
      <c r="E29" s="47" t="s">
        <v>543</v>
      </c>
      <c r="F29" s="28">
        <v>-3</v>
      </c>
      <c r="G29" s="37">
        <v>17</v>
      </c>
      <c r="H29" s="57"/>
      <c r="I29" s="37"/>
      <c r="J29" s="60"/>
      <c r="K29" s="25"/>
    </row>
    <row r="30" ht="23.1" customHeight="1" spans="1:11">
      <c r="A30" s="46"/>
      <c r="B30" s="51"/>
      <c r="C30" s="25" t="s">
        <v>20</v>
      </c>
      <c r="D30" s="26">
        <v>0.2</v>
      </c>
      <c r="E30" s="47" t="s">
        <v>21</v>
      </c>
      <c r="F30" s="28"/>
      <c r="G30" s="37">
        <v>20</v>
      </c>
      <c r="H30" s="58"/>
      <c r="I30" s="37"/>
      <c r="J30" s="61"/>
      <c r="K30" s="25"/>
    </row>
    <row r="31" ht="21.9" customHeight="1" spans="1:11">
      <c r="A31" s="46" t="s">
        <v>38</v>
      </c>
      <c r="B31" s="24" t="s">
        <v>39</v>
      </c>
      <c r="C31" s="25" t="s">
        <v>14</v>
      </c>
      <c r="D31" s="26">
        <v>0.3</v>
      </c>
      <c r="E31" s="47" t="s">
        <v>314</v>
      </c>
      <c r="F31" s="28"/>
      <c r="G31" s="29">
        <f>0.3*RIGHT(E31,5)</f>
        <v>29.04</v>
      </c>
      <c r="H31" s="29"/>
      <c r="I31" s="37">
        <f>SUM(G31:G34)+H31</f>
        <v>96.04</v>
      </c>
      <c r="J31" s="37" t="e">
        <f>#REF!</f>
        <v>#REF!</v>
      </c>
      <c r="K31" s="25"/>
    </row>
    <row r="32" ht="27" customHeight="1" spans="1:11">
      <c r="A32" s="49"/>
      <c r="B32" s="24"/>
      <c r="C32" s="25" t="s">
        <v>16</v>
      </c>
      <c r="D32" s="26">
        <v>0.3</v>
      </c>
      <c r="E32" s="50" t="s">
        <v>470</v>
      </c>
      <c r="F32" s="28"/>
      <c r="G32" s="37">
        <v>30</v>
      </c>
      <c r="H32" s="29"/>
      <c r="I32" s="37"/>
      <c r="J32" s="37"/>
      <c r="K32" s="25"/>
    </row>
    <row r="33" ht="60.9" customHeight="1" spans="1:11">
      <c r="A33" s="49"/>
      <c r="B33" s="24"/>
      <c r="C33" s="25" t="s">
        <v>18</v>
      </c>
      <c r="D33" s="26">
        <v>0.2</v>
      </c>
      <c r="E33" s="47" t="s">
        <v>543</v>
      </c>
      <c r="F33" s="28">
        <v>-3</v>
      </c>
      <c r="G33" s="37">
        <v>17</v>
      </c>
      <c r="H33" s="29"/>
      <c r="I33" s="37"/>
      <c r="J33" s="37"/>
      <c r="K33" s="25"/>
    </row>
    <row r="34" ht="24" customHeight="1" spans="1:11">
      <c r="A34" s="51"/>
      <c r="B34" s="24"/>
      <c r="C34" s="25" t="s">
        <v>20</v>
      </c>
      <c r="D34" s="26">
        <v>0.2</v>
      </c>
      <c r="E34" s="47" t="s">
        <v>21</v>
      </c>
      <c r="F34" s="28"/>
      <c r="G34" s="37">
        <v>20</v>
      </c>
      <c r="H34" s="29"/>
      <c r="I34" s="37"/>
      <c r="J34" s="37"/>
      <c r="K34" s="25"/>
    </row>
    <row r="35" ht="27" customHeight="1" spans="1:11">
      <c r="A35" s="24" t="s">
        <v>43</v>
      </c>
      <c r="B35" s="24" t="s">
        <v>44</v>
      </c>
      <c r="C35" s="25" t="s">
        <v>14</v>
      </c>
      <c r="D35" s="26">
        <v>0.3</v>
      </c>
      <c r="E35" s="47" t="s">
        <v>544</v>
      </c>
      <c r="F35" s="28"/>
      <c r="G35" s="29">
        <f>0.3*RIGHT(E35,5)</f>
        <v>29.46</v>
      </c>
      <c r="H35" s="29"/>
      <c r="I35" s="37">
        <f>SUM(G35:G38)+H35</f>
        <v>107.66</v>
      </c>
      <c r="J35" s="37" t="e">
        <f>#REF!</f>
        <v>#REF!</v>
      </c>
      <c r="K35" s="25"/>
    </row>
    <row r="36" ht="27.75" customHeight="1" spans="1:11">
      <c r="A36" s="24"/>
      <c r="B36" s="24"/>
      <c r="C36" s="25" t="s">
        <v>16</v>
      </c>
      <c r="D36" s="26">
        <v>0.3</v>
      </c>
      <c r="E36" s="50" t="s">
        <v>545</v>
      </c>
      <c r="F36" s="28">
        <v>7.2</v>
      </c>
      <c r="G36" s="37">
        <v>37.2</v>
      </c>
      <c r="H36" s="29"/>
      <c r="I36" s="37"/>
      <c r="J36" s="37"/>
      <c r="K36" s="25"/>
    </row>
    <row r="37" ht="60" spans="1:11">
      <c r="A37" s="24"/>
      <c r="B37" s="24"/>
      <c r="C37" s="25" t="s">
        <v>18</v>
      </c>
      <c r="D37" s="26">
        <v>0.2</v>
      </c>
      <c r="E37" s="47" t="s">
        <v>546</v>
      </c>
      <c r="F37" s="28">
        <v>1</v>
      </c>
      <c r="G37" s="37">
        <v>21</v>
      </c>
      <c r="H37" s="29"/>
      <c r="I37" s="37"/>
      <c r="J37" s="37"/>
      <c r="K37" s="25"/>
    </row>
    <row r="38" ht="18.9" customHeight="1" spans="1:11">
      <c r="A38" s="24"/>
      <c r="B38" s="24"/>
      <c r="C38" s="25" t="s">
        <v>20</v>
      </c>
      <c r="D38" s="26">
        <v>0.2</v>
      </c>
      <c r="E38" s="47" t="s">
        <v>21</v>
      </c>
      <c r="F38" s="28"/>
      <c r="G38" s="37">
        <v>20</v>
      </c>
      <c r="H38" s="29"/>
      <c r="I38" s="37"/>
      <c r="J38" s="37"/>
      <c r="K38" s="25"/>
    </row>
    <row r="39" ht="24.9" customHeight="1" spans="1:11">
      <c r="A39" s="24"/>
      <c r="B39" s="24" t="s">
        <v>321</v>
      </c>
      <c r="C39" s="25" t="s">
        <v>14</v>
      </c>
      <c r="D39" s="26">
        <v>0.3</v>
      </c>
      <c r="E39" s="47" t="s">
        <v>547</v>
      </c>
      <c r="F39" s="28"/>
      <c r="G39" s="29">
        <f>0.3*RIGHT(E39,5)</f>
        <v>29.01</v>
      </c>
      <c r="H39" s="29"/>
      <c r="I39" s="37">
        <f>SUM(G39:G42)+H39</f>
        <v>107.21</v>
      </c>
      <c r="J39" s="37" t="e">
        <f>#REF!</f>
        <v>#REF!</v>
      </c>
      <c r="K39" s="25"/>
    </row>
    <row r="40" ht="27" customHeight="1" spans="1:11">
      <c r="A40" s="24"/>
      <c r="B40" s="24"/>
      <c r="C40" s="25" t="s">
        <v>16</v>
      </c>
      <c r="D40" s="26">
        <v>0.3</v>
      </c>
      <c r="E40" s="50" t="s">
        <v>548</v>
      </c>
      <c r="F40" s="28">
        <v>7.2</v>
      </c>
      <c r="G40" s="37">
        <v>37.2</v>
      </c>
      <c r="H40" s="29"/>
      <c r="I40" s="37"/>
      <c r="J40" s="37"/>
      <c r="K40" s="25"/>
    </row>
    <row r="41" ht="60" spans="1:11">
      <c r="A41" s="24"/>
      <c r="B41" s="24"/>
      <c r="C41" s="25" t="s">
        <v>18</v>
      </c>
      <c r="D41" s="26">
        <v>0.2</v>
      </c>
      <c r="E41" s="47" t="s">
        <v>549</v>
      </c>
      <c r="F41" s="28">
        <v>1</v>
      </c>
      <c r="G41" s="37">
        <v>21</v>
      </c>
      <c r="H41" s="29"/>
      <c r="I41" s="37"/>
      <c r="J41" s="37"/>
      <c r="K41" s="25"/>
    </row>
    <row r="42" ht="18" customHeight="1" spans="1:11">
      <c r="A42" s="24"/>
      <c r="B42" s="24"/>
      <c r="C42" s="25" t="s">
        <v>20</v>
      </c>
      <c r="D42" s="26">
        <v>0.2</v>
      </c>
      <c r="E42" s="47" t="s">
        <v>21</v>
      </c>
      <c r="F42" s="28"/>
      <c r="G42" s="37">
        <v>20</v>
      </c>
      <c r="H42" s="29"/>
      <c r="I42" s="37"/>
      <c r="J42" s="37"/>
      <c r="K42" s="25"/>
    </row>
    <row r="43" ht="18" customHeight="1" spans="1:11">
      <c r="A43" s="24" t="s">
        <v>50</v>
      </c>
      <c r="B43" s="24" t="s">
        <v>324</v>
      </c>
      <c r="C43" s="25" t="s">
        <v>14</v>
      </c>
      <c r="D43" s="26">
        <v>0.3</v>
      </c>
      <c r="E43" s="47" t="s">
        <v>25</v>
      </c>
      <c r="F43" s="28"/>
      <c r="G43" s="29">
        <f>0.3*RIGHT(E43,5)</f>
        <v>28.41</v>
      </c>
      <c r="H43" s="29"/>
      <c r="I43" s="37">
        <f>SUM(G43:G46)+H43</f>
        <v>110.64</v>
      </c>
      <c r="J43" s="37" t="e">
        <f>#REF!</f>
        <v>#REF!</v>
      </c>
      <c r="K43" s="25"/>
    </row>
    <row r="44" ht="26.1" customHeight="1" spans="1:11">
      <c r="A44" s="24"/>
      <c r="B44" s="24"/>
      <c r="C44" s="25" t="s">
        <v>16</v>
      </c>
      <c r="D44" s="26">
        <v>0.3</v>
      </c>
      <c r="E44" s="50" t="s">
        <v>550</v>
      </c>
      <c r="F44" s="28">
        <v>10.23</v>
      </c>
      <c r="G44" s="37">
        <v>40.23</v>
      </c>
      <c r="H44" s="29"/>
      <c r="I44" s="37"/>
      <c r="J44" s="37"/>
      <c r="K44" s="25"/>
    </row>
    <row r="45" ht="57.9" customHeight="1" spans="1:11">
      <c r="A45" s="24"/>
      <c r="B45" s="24"/>
      <c r="C45" s="25" t="s">
        <v>18</v>
      </c>
      <c r="D45" s="26">
        <v>0.2</v>
      </c>
      <c r="E45" s="47" t="s">
        <v>551</v>
      </c>
      <c r="F45" s="28">
        <v>2</v>
      </c>
      <c r="G45" s="37">
        <v>22</v>
      </c>
      <c r="H45" s="29"/>
      <c r="I45" s="37"/>
      <c r="J45" s="37"/>
      <c r="K45" s="25"/>
    </row>
    <row r="46" ht="18.9" customHeight="1" spans="1:11">
      <c r="A46" s="24"/>
      <c r="B46" s="24"/>
      <c r="C46" s="25" t="s">
        <v>20</v>
      </c>
      <c r="D46" s="26">
        <v>0.2</v>
      </c>
      <c r="E46" s="47" t="s">
        <v>21</v>
      </c>
      <c r="F46" s="28"/>
      <c r="G46" s="37">
        <v>20</v>
      </c>
      <c r="H46" s="29"/>
      <c r="I46" s="37"/>
      <c r="J46" s="37"/>
      <c r="K46" s="25"/>
    </row>
    <row r="47" ht="18" customHeight="1" spans="1:11">
      <c r="A47" s="24"/>
      <c r="B47" s="24" t="s">
        <v>328</v>
      </c>
      <c r="C47" s="25" t="s">
        <v>14</v>
      </c>
      <c r="D47" s="26">
        <v>0.3</v>
      </c>
      <c r="E47" s="47" t="s">
        <v>25</v>
      </c>
      <c r="F47" s="28"/>
      <c r="G47" s="29">
        <f>0.3*RIGHT(E47,5)</f>
        <v>28.41</v>
      </c>
      <c r="H47" s="29"/>
      <c r="I47" s="37">
        <f>SUM(G47:G50)+H47</f>
        <v>110.64</v>
      </c>
      <c r="J47" s="37" t="e">
        <f>#REF!</f>
        <v>#REF!</v>
      </c>
      <c r="K47" s="25"/>
    </row>
    <row r="48" ht="24" spans="1:11">
      <c r="A48" s="24"/>
      <c r="B48" s="24"/>
      <c r="C48" s="25" t="s">
        <v>16</v>
      </c>
      <c r="D48" s="26">
        <v>0.3</v>
      </c>
      <c r="E48" s="50" t="s">
        <v>552</v>
      </c>
      <c r="F48" s="28">
        <v>10.23</v>
      </c>
      <c r="G48" s="37">
        <v>40.23</v>
      </c>
      <c r="H48" s="29"/>
      <c r="I48" s="37"/>
      <c r="J48" s="37"/>
      <c r="K48" s="25"/>
    </row>
    <row r="49" ht="48" spans="1:11">
      <c r="A49" s="24"/>
      <c r="B49" s="24"/>
      <c r="C49" s="25" t="s">
        <v>18</v>
      </c>
      <c r="D49" s="26">
        <v>0.2</v>
      </c>
      <c r="E49" s="47" t="s">
        <v>553</v>
      </c>
      <c r="F49" s="28">
        <v>2</v>
      </c>
      <c r="G49" s="37">
        <v>22</v>
      </c>
      <c r="H49" s="29"/>
      <c r="I49" s="37"/>
      <c r="J49" s="37"/>
      <c r="K49" s="25"/>
    </row>
    <row r="50" ht="18" customHeight="1" spans="1:11">
      <c r="A50" s="24"/>
      <c r="B50" s="24"/>
      <c r="C50" s="25" t="s">
        <v>20</v>
      </c>
      <c r="D50" s="26">
        <v>0.2</v>
      </c>
      <c r="E50" s="47" t="s">
        <v>21</v>
      </c>
      <c r="F50" s="28"/>
      <c r="G50" s="37">
        <v>20</v>
      </c>
      <c r="H50" s="29"/>
      <c r="I50" s="37"/>
      <c r="J50" s="37"/>
      <c r="K50" s="25"/>
    </row>
    <row r="51" ht="18" customHeight="1" spans="1:11">
      <c r="A51" s="46" t="s">
        <v>330</v>
      </c>
      <c r="B51" s="46" t="s">
        <v>331</v>
      </c>
      <c r="C51" s="25" t="s">
        <v>14</v>
      </c>
      <c r="D51" s="26">
        <v>0.3</v>
      </c>
      <c r="E51" s="47" t="s">
        <v>388</v>
      </c>
      <c r="F51" s="28"/>
      <c r="G51" s="29">
        <f>0.3*RIGHT(E51,5)</f>
        <v>29.22</v>
      </c>
      <c r="H51" s="56"/>
      <c r="I51" s="37">
        <f>SUM(G51:G54)+H51</f>
        <v>101.4</v>
      </c>
      <c r="J51" s="59" t="e">
        <f>#REF!</f>
        <v>#REF!</v>
      </c>
      <c r="K51" s="25"/>
    </row>
    <row r="52" ht="29.1" customHeight="1" spans="1:11">
      <c r="A52" s="49"/>
      <c r="B52" s="49"/>
      <c r="C52" s="25" t="s">
        <v>16</v>
      </c>
      <c r="D52" s="26">
        <v>0.3</v>
      </c>
      <c r="E52" s="50" t="s">
        <v>554</v>
      </c>
      <c r="F52" s="28">
        <v>0.18</v>
      </c>
      <c r="G52" s="37">
        <v>30.18</v>
      </c>
      <c r="H52" s="57"/>
      <c r="I52" s="37"/>
      <c r="J52" s="60"/>
      <c r="K52" s="25"/>
    </row>
    <row r="53" ht="51.9" customHeight="1" spans="1:11">
      <c r="A53" s="49"/>
      <c r="B53" s="49"/>
      <c r="C53" s="25" t="s">
        <v>18</v>
      </c>
      <c r="D53" s="26">
        <v>0.2</v>
      </c>
      <c r="E53" s="47" t="s">
        <v>555</v>
      </c>
      <c r="F53" s="28">
        <v>2</v>
      </c>
      <c r="G53" s="37">
        <v>22</v>
      </c>
      <c r="H53" s="57"/>
      <c r="I53" s="37"/>
      <c r="J53" s="60"/>
      <c r="K53" s="25"/>
    </row>
    <row r="54" ht="18" customHeight="1" spans="1:11">
      <c r="A54" s="49"/>
      <c r="B54" s="51"/>
      <c r="C54" s="25" t="s">
        <v>20</v>
      </c>
      <c r="D54" s="26">
        <v>0.2</v>
      </c>
      <c r="E54" s="47" t="s">
        <v>21</v>
      </c>
      <c r="F54" s="28"/>
      <c r="G54" s="37">
        <v>20</v>
      </c>
      <c r="H54" s="58"/>
      <c r="I54" s="37"/>
      <c r="J54" s="61"/>
      <c r="K54" s="25"/>
    </row>
    <row r="55" ht="20.1" customHeight="1" spans="1:11">
      <c r="A55" s="49"/>
      <c r="B55" s="46" t="s">
        <v>335</v>
      </c>
      <c r="C55" s="25" t="s">
        <v>14</v>
      </c>
      <c r="D55" s="26">
        <v>0.3</v>
      </c>
      <c r="E55" s="47" t="s">
        <v>388</v>
      </c>
      <c r="F55" s="28"/>
      <c r="G55" s="29">
        <f>0.3*RIGHT(E55,5)</f>
        <v>29.22</v>
      </c>
      <c r="H55" s="56"/>
      <c r="I55" s="37">
        <f>SUM(G55:G58)+H55</f>
        <v>101.4</v>
      </c>
      <c r="J55" s="59" t="e">
        <f>#REF!</f>
        <v>#REF!</v>
      </c>
      <c r="K55" s="25"/>
    </row>
    <row r="56" ht="27" customHeight="1" spans="1:11">
      <c r="A56" s="49"/>
      <c r="B56" s="49"/>
      <c r="C56" s="25" t="s">
        <v>16</v>
      </c>
      <c r="D56" s="26">
        <v>0.3</v>
      </c>
      <c r="E56" s="50" t="s">
        <v>556</v>
      </c>
      <c r="F56" s="28">
        <v>0.18</v>
      </c>
      <c r="G56" s="37">
        <v>30.18</v>
      </c>
      <c r="H56" s="57"/>
      <c r="I56" s="37"/>
      <c r="J56" s="60"/>
      <c r="K56" s="25"/>
    </row>
    <row r="57" ht="54" customHeight="1" spans="1:11">
      <c r="A57" s="49"/>
      <c r="B57" s="49"/>
      <c r="C57" s="25" t="s">
        <v>18</v>
      </c>
      <c r="D57" s="26">
        <v>0.2</v>
      </c>
      <c r="E57" s="47" t="s">
        <v>555</v>
      </c>
      <c r="F57" s="28">
        <v>2</v>
      </c>
      <c r="G57" s="37">
        <v>22</v>
      </c>
      <c r="H57" s="57"/>
      <c r="I57" s="37"/>
      <c r="J57" s="60"/>
      <c r="K57" s="25"/>
    </row>
    <row r="58" ht="20.1" customHeight="1" spans="1:11">
      <c r="A58" s="49"/>
      <c r="B58" s="51"/>
      <c r="C58" s="25" t="s">
        <v>20</v>
      </c>
      <c r="D58" s="26">
        <v>0.2</v>
      </c>
      <c r="E58" s="47" t="s">
        <v>21</v>
      </c>
      <c r="F58" s="28"/>
      <c r="G58" s="37">
        <v>20</v>
      </c>
      <c r="H58" s="58"/>
      <c r="I58" s="37"/>
      <c r="J58" s="61"/>
      <c r="K58" s="25"/>
    </row>
    <row r="59" ht="21" customHeight="1" spans="1:11">
      <c r="A59" s="46" t="s">
        <v>59</v>
      </c>
      <c r="B59" s="24" t="s">
        <v>60</v>
      </c>
      <c r="C59" s="25" t="s">
        <v>14</v>
      </c>
      <c r="D59" s="26">
        <v>0.3</v>
      </c>
      <c r="E59" s="47" t="s">
        <v>495</v>
      </c>
      <c r="F59" s="28"/>
      <c r="G59" s="29">
        <f>0.3*RIGHT(E59,5)</f>
        <v>29.85</v>
      </c>
      <c r="H59" s="29"/>
      <c r="I59" s="37">
        <f>SUM(G59:G62)+H59</f>
        <v>99.85</v>
      </c>
      <c r="J59" s="37" t="e">
        <f>#REF!</f>
        <v>#REF!</v>
      </c>
      <c r="K59" s="25"/>
    </row>
    <row r="60" ht="26.1" customHeight="1" spans="1:11">
      <c r="A60" s="49"/>
      <c r="B60" s="24"/>
      <c r="C60" s="25" t="s">
        <v>16</v>
      </c>
      <c r="D60" s="26">
        <v>0.3</v>
      </c>
      <c r="E60" s="50" t="s">
        <v>249</v>
      </c>
      <c r="F60" s="28">
        <v>0</v>
      </c>
      <c r="G60" s="37">
        <v>30</v>
      </c>
      <c r="H60" s="29"/>
      <c r="I60" s="37"/>
      <c r="J60" s="37"/>
      <c r="K60" s="25"/>
    </row>
    <row r="61" ht="56.1" customHeight="1" spans="1:11">
      <c r="A61" s="49"/>
      <c r="B61" s="24"/>
      <c r="C61" s="25" t="s">
        <v>18</v>
      </c>
      <c r="D61" s="26">
        <v>0.2</v>
      </c>
      <c r="E61" s="47" t="s">
        <v>557</v>
      </c>
      <c r="F61" s="28">
        <v>0</v>
      </c>
      <c r="G61" s="37">
        <v>20</v>
      </c>
      <c r="H61" s="29"/>
      <c r="I61" s="37"/>
      <c r="J61" s="37"/>
      <c r="K61" s="25"/>
    </row>
    <row r="62" ht="21" customHeight="1" spans="1:11">
      <c r="A62" s="49"/>
      <c r="B62" s="24"/>
      <c r="C62" s="25" t="s">
        <v>20</v>
      </c>
      <c r="D62" s="26">
        <v>0.2</v>
      </c>
      <c r="E62" s="47" t="s">
        <v>21</v>
      </c>
      <c r="F62" s="28"/>
      <c r="G62" s="37">
        <v>20</v>
      </c>
      <c r="H62" s="29"/>
      <c r="I62" s="37"/>
      <c r="J62" s="37"/>
      <c r="K62" s="25"/>
    </row>
    <row r="63" ht="21" customHeight="1" spans="1:11">
      <c r="A63" s="49"/>
      <c r="B63" s="24" t="s">
        <v>64</v>
      </c>
      <c r="C63" s="25" t="s">
        <v>14</v>
      </c>
      <c r="D63" s="26">
        <v>0.3</v>
      </c>
      <c r="E63" s="47" t="s">
        <v>495</v>
      </c>
      <c r="F63" s="28"/>
      <c r="G63" s="29">
        <f>0.3*RIGHT(E63,5)</f>
        <v>29.85</v>
      </c>
      <c r="H63" s="29"/>
      <c r="I63" s="37">
        <f>SUM(G63:G66)+H63</f>
        <v>99.85</v>
      </c>
      <c r="J63" s="37" t="e">
        <f>#REF!</f>
        <v>#REF!</v>
      </c>
      <c r="K63" s="25"/>
    </row>
    <row r="64" ht="27" customHeight="1" spans="1:11">
      <c r="A64" s="49"/>
      <c r="B64" s="24"/>
      <c r="C64" s="25" t="s">
        <v>16</v>
      </c>
      <c r="D64" s="26">
        <v>0.3</v>
      </c>
      <c r="E64" s="50" t="s">
        <v>249</v>
      </c>
      <c r="F64" s="28">
        <v>0</v>
      </c>
      <c r="G64" s="37">
        <v>30</v>
      </c>
      <c r="H64" s="29"/>
      <c r="I64" s="37"/>
      <c r="J64" s="37"/>
      <c r="K64" s="25"/>
    </row>
    <row r="65" ht="57" customHeight="1" spans="1:11">
      <c r="A65" s="49"/>
      <c r="B65" s="24"/>
      <c r="C65" s="25" t="s">
        <v>18</v>
      </c>
      <c r="D65" s="26">
        <v>0.2</v>
      </c>
      <c r="E65" s="47" t="s">
        <v>557</v>
      </c>
      <c r="F65" s="28">
        <v>0</v>
      </c>
      <c r="G65" s="37">
        <v>20</v>
      </c>
      <c r="H65" s="29"/>
      <c r="I65" s="37"/>
      <c r="J65" s="37"/>
      <c r="K65" s="25"/>
    </row>
    <row r="66" ht="21" customHeight="1" spans="1:11">
      <c r="A66" s="51"/>
      <c r="B66" s="24"/>
      <c r="C66" s="25" t="s">
        <v>20</v>
      </c>
      <c r="D66" s="26">
        <v>0.2</v>
      </c>
      <c r="E66" s="47" t="s">
        <v>21</v>
      </c>
      <c r="F66" s="28"/>
      <c r="G66" s="37">
        <v>20</v>
      </c>
      <c r="H66" s="29"/>
      <c r="I66" s="37"/>
      <c r="J66" s="37"/>
      <c r="K66" s="25"/>
    </row>
    <row r="67" ht="24" customHeight="1" spans="1:11">
      <c r="A67" s="46" t="s">
        <v>65</v>
      </c>
      <c r="B67" s="24" t="s">
        <v>339</v>
      </c>
      <c r="C67" s="25" t="s">
        <v>14</v>
      </c>
      <c r="D67" s="26">
        <v>0.3</v>
      </c>
      <c r="E67" s="47" t="s">
        <v>168</v>
      </c>
      <c r="F67" s="28"/>
      <c r="G67" s="29">
        <f>0.3*RIGHT(E67,5)</f>
        <v>30</v>
      </c>
      <c r="H67" s="29"/>
      <c r="I67" s="37">
        <f>SUM(G67:G70)+H67</f>
        <v>100</v>
      </c>
      <c r="J67" s="37" t="e">
        <f>#REF!</f>
        <v>#REF!</v>
      </c>
      <c r="K67" s="25"/>
    </row>
    <row r="68" ht="57.9" customHeight="1" spans="1:11">
      <c r="A68" s="49"/>
      <c r="B68" s="24"/>
      <c r="C68" s="25" t="s">
        <v>16</v>
      </c>
      <c r="D68" s="26">
        <v>0.3</v>
      </c>
      <c r="E68" s="50" t="s">
        <v>558</v>
      </c>
      <c r="F68" s="28">
        <v>-1</v>
      </c>
      <c r="G68" s="37">
        <v>29</v>
      </c>
      <c r="H68" s="29"/>
      <c r="I68" s="37"/>
      <c r="J68" s="37"/>
      <c r="K68" s="25"/>
    </row>
    <row r="69" ht="56.1" customHeight="1" spans="1:11">
      <c r="A69" s="49"/>
      <c r="B69" s="24"/>
      <c r="C69" s="25" t="s">
        <v>18</v>
      </c>
      <c r="D69" s="26">
        <v>0.2</v>
      </c>
      <c r="E69" s="47" t="s">
        <v>559</v>
      </c>
      <c r="F69" s="28">
        <v>3</v>
      </c>
      <c r="G69" s="37">
        <v>23</v>
      </c>
      <c r="H69" s="29"/>
      <c r="I69" s="37"/>
      <c r="J69" s="37"/>
      <c r="K69" s="25"/>
    </row>
    <row r="70" ht="13.5" spans="1:11">
      <c r="A70" s="51"/>
      <c r="B70" s="24"/>
      <c r="C70" s="25" t="s">
        <v>20</v>
      </c>
      <c r="D70" s="26">
        <v>0.2</v>
      </c>
      <c r="E70" s="47" t="s">
        <v>560</v>
      </c>
      <c r="F70" s="28">
        <v>-2</v>
      </c>
      <c r="G70" s="37">
        <v>18</v>
      </c>
      <c r="H70" s="29"/>
      <c r="I70" s="37"/>
      <c r="J70" s="37"/>
      <c r="K70" s="25"/>
    </row>
    <row r="71" ht="21" customHeight="1" spans="1:11">
      <c r="A71" s="46" t="s">
        <v>65</v>
      </c>
      <c r="B71" s="24" t="s">
        <v>70</v>
      </c>
      <c r="C71" s="25" t="s">
        <v>14</v>
      </c>
      <c r="D71" s="26">
        <v>0.3</v>
      </c>
      <c r="E71" s="47" t="s">
        <v>61</v>
      </c>
      <c r="F71" s="28"/>
      <c r="G71" s="29">
        <f>0.3*RIGHT(E71,5)</f>
        <v>29.7</v>
      </c>
      <c r="H71" s="29"/>
      <c r="I71" s="37">
        <f>SUM(G71:G74)+H71</f>
        <v>99.7</v>
      </c>
      <c r="J71" s="37" t="e">
        <f>#REF!</f>
        <v>#REF!</v>
      </c>
      <c r="K71" s="25"/>
    </row>
    <row r="72" ht="48" spans="1:11">
      <c r="A72" s="49"/>
      <c r="B72" s="24"/>
      <c r="C72" s="25" t="s">
        <v>16</v>
      </c>
      <c r="D72" s="26">
        <v>0.3</v>
      </c>
      <c r="E72" s="50" t="s">
        <v>561</v>
      </c>
      <c r="F72" s="28">
        <v>-1</v>
      </c>
      <c r="G72" s="37">
        <v>29</v>
      </c>
      <c r="H72" s="29"/>
      <c r="I72" s="37"/>
      <c r="J72" s="37"/>
      <c r="K72" s="25"/>
    </row>
    <row r="73" ht="57" customHeight="1" spans="1:11">
      <c r="A73" s="49"/>
      <c r="B73" s="24"/>
      <c r="C73" s="25" t="s">
        <v>18</v>
      </c>
      <c r="D73" s="26">
        <v>0.2</v>
      </c>
      <c r="E73" s="47" t="s">
        <v>562</v>
      </c>
      <c r="F73" s="28">
        <v>3</v>
      </c>
      <c r="G73" s="37">
        <v>23</v>
      </c>
      <c r="H73" s="29"/>
      <c r="I73" s="37"/>
      <c r="J73" s="37"/>
      <c r="K73" s="25"/>
    </row>
    <row r="74" ht="24" customHeight="1" spans="1:11">
      <c r="A74" s="51"/>
      <c r="B74" s="24"/>
      <c r="C74" s="25" t="s">
        <v>20</v>
      </c>
      <c r="D74" s="26">
        <v>0.2</v>
      </c>
      <c r="E74" s="47" t="s">
        <v>560</v>
      </c>
      <c r="F74" s="28">
        <v>-2</v>
      </c>
      <c r="G74" s="37">
        <v>18</v>
      </c>
      <c r="H74" s="29"/>
      <c r="I74" s="37"/>
      <c r="J74" s="37"/>
      <c r="K74" s="25"/>
    </row>
    <row r="75" ht="24" customHeight="1" spans="1:11">
      <c r="A75" s="46" t="s">
        <v>71</v>
      </c>
      <c r="B75" s="24" t="s">
        <v>72</v>
      </c>
      <c r="C75" s="25" t="s">
        <v>14</v>
      </c>
      <c r="D75" s="26">
        <v>0.3</v>
      </c>
      <c r="E75" s="47" t="s">
        <v>67</v>
      </c>
      <c r="F75" s="28"/>
      <c r="G75" s="29">
        <f>0.3*RIGHT(E75,5)</f>
        <v>30.6</v>
      </c>
      <c r="H75" s="29"/>
      <c r="I75" s="37">
        <f>SUM(G75:G78)+H75</f>
        <v>104.6</v>
      </c>
      <c r="J75" s="37" t="e">
        <f>#REF!</f>
        <v>#REF!</v>
      </c>
      <c r="K75" s="25"/>
    </row>
    <row r="76" ht="51" customHeight="1" spans="1:11">
      <c r="A76" s="49"/>
      <c r="B76" s="24"/>
      <c r="C76" s="25" t="s">
        <v>16</v>
      </c>
      <c r="D76" s="26">
        <v>0.3</v>
      </c>
      <c r="E76" s="50" t="s">
        <v>416</v>
      </c>
      <c r="F76" s="28"/>
      <c r="G76" s="37">
        <v>30</v>
      </c>
      <c r="H76" s="29"/>
      <c r="I76" s="37"/>
      <c r="J76" s="37"/>
      <c r="K76" s="25"/>
    </row>
    <row r="77" ht="60" customHeight="1" spans="1:11">
      <c r="A77" s="49"/>
      <c r="B77" s="24"/>
      <c r="C77" s="25" t="s">
        <v>18</v>
      </c>
      <c r="D77" s="26">
        <v>0.2</v>
      </c>
      <c r="E77" s="47" t="s">
        <v>563</v>
      </c>
      <c r="F77" s="28">
        <v>4</v>
      </c>
      <c r="G77" s="37">
        <v>24</v>
      </c>
      <c r="H77" s="29"/>
      <c r="I77" s="37"/>
      <c r="J77" s="37"/>
      <c r="K77" s="25"/>
    </row>
    <row r="78" ht="21" customHeight="1" spans="1:11">
      <c r="A78" s="49"/>
      <c r="B78" s="24"/>
      <c r="C78" s="25" t="s">
        <v>20</v>
      </c>
      <c r="D78" s="26">
        <v>0.2</v>
      </c>
      <c r="E78" s="47" t="s">
        <v>21</v>
      </c>
      <c r="F78" s="28"/>
      <c r="G78" s="37">
        <v>20</v>
      </c>
      <c r="H78" s="29"/>
      <c r="I78" s="37"/>
      <c r="J78" s="37"/>
      <c r="K78" s="25"/>
    </row>
    <row r="79" ht="21" customHeight="1" spans="1:11">
      <c r="A79" s="49"/>
      <c r="B79" s="24" t="s">
        <v>76</v>
      </c>
      <c r="C79" s="25" t="s">
        <v>14</v>
      </c>
      <c r="D79" s="26">
        <v>0.3</v>
      </c>
      <c r="E79" s="47" t="s">
        <v>121</v>
      </c>
      <c r="F79" s="28"/>
      <c r="G79" s="29">
        <f>0.3*RIGHT(E79,5)</f>
        <v>30.15</v>
      </c>
      <c r="H79" s="29"/>
      <c r="I79" s="37">
        <f>SUM(G79:G82)+H79</f>
        <v>104.15</v>
      </c>
      <c r="J79" s="37" t="e">
        <f>#REF!</f>
        <v>#REF!</v>
      </c>
      <c r="K79" s="25"/>
    </row>
    <row r="80" ht="51" customHeight="1" spans="1:11">
      <c r="A80" s="49"/>
      <c r="B80" s="24"/>
      <c r="C80" s="25" t="s">
        <v>16</v>
      </c>
      <c r="D80" s="26">
        <v>0.3</v>
      </c>
      <c r="E80" s="50" t="s">
        <v>416</v>
      </c>
      <c r="F80" s="28"/>
      <c r="G80" s="37">
        <v>30</v>
      </c>
      <c r="H80" s="29"/>
      <c r="I80" s="37"/>
      <c r="J80" s="37"/>
      <c r="K80" s="25"/>
    </row>
    <row r="81" ht="57.9" customHeight="1" spans="1:11">
      <c r="A81" s="49"/>
      <c r="B81" s="24"/>
      <c r="C81" s="25" t="s">
        <v>18</v>
      </c>
      <c r="D81" s="26">
        <v>0.2</v>
      </c>
      <c r="E81" s="47" t="s">
        <v>563</v>
      </c>
      <c r="F81" s="28">
        <v>4</v>
      </c>
      <c r="G81" s="37">
        <v>24</v>
      </c>
      <c r="H81" s="29"/>
      <c r="I81" s="37"/>
      <c r="J81" s="37"/>
      <c r="K81" s="25"/>
    </row>
    <row r="82" ht="21" customHeight="1" spans="1:11">
      <c r="A82" s="51"/>
      <c r="B82" s="24"/>
      <c r="C82" s="25" t="s">
        <v>20</v>
      </c>
      <c r="D82" s="26">
        <v>0.2</v>
      </c>
      <c r="E82" s="47" t="s">
        <v>21</v>
      </c>
      <c r="F82" s="28"/>
      <c r="G82" s="37">
        <v>20</v>
      </c>
      <c r="H82" s="29"/>
      <c r="I82" s="37"/>
      <c r="J82" s="37"/>
      <c r="K82" s="25"/>
    </row>
    <row r="83" ht="21" customHeight="1" spans="1:11">
      <c r="A83" s="46" t="s">
        <v>78</v>
      </c>
      <c r="B83" s="24" t="s">
        <v>79</v>
      </c>
      <c r="C83" s="25" t="s">
        <v>14</v>
      </c>
      <c r="D83" s="26">
        <v>0.3</v>
      </c>
      <c r="E83" s="47" t="s">
        <v>345</v>
      </c>
      <c r="F83" s="28"/>
      <c r="G83" s="29">
        <f>0.3*RIGHT(E83,5)</f>
        <v>30.24</v>
      </c>
      <c r="H83" s="29"/>
      <c r="I83" s="37">
        <f>SUM(G83:G86)+H83</f>
        <v>103.24</v>
      </c>
      <c r="J83" s="37" t="e">
        <f>#REF!</f>
        <v>#REF!</v>
      </c>
      <c r="K83" s="25"/>
    </row>
    <row r="84" ht="50.1" customHeight="1" spans="1:11">
      <c r="A84" s="49"/>
      <c r="B84" s="24"/>
      <c r="C84" s="25" t="s">
        <v>16</v>
      </c>
      <c r="D84" s="26">
        <v>0.3</v>
      </c>
      <c r="E84" s="50" t="s">
        <v>81</v>
      </c>
      <c r="F84" s="28"/>
      <c r="G84" s="37">
        <v>30</v>
      </c>
      <c r="H84" s="29"/>
      <c r="I84" s="37"/>
      <c r="J84" s="37"/>
      <c r="K84" s="25"/>
    </row>
    <row r="85" ht="63.9" customHeight="1" spans="1:11">
      <c r="A85" s="49"/>
      <c r="B85" s="24"/>
      <c r="C85" s="25" t="s">
        <v>18</v>
      </c>
      <c r="D85" s="26">
        <v>0.2</v>
      </c>
      <c r="E85" s="47" t="s">
        <v>564</v>
      </c>
      <c r="F85" s="28">
        <v>3</v>
      </c>
      <c r="G85" s="37">
        <v>23</v>
      </c>
      <c r="H85" s="29"/>
      <c r="I85" s="37"/>
      <c r="J85" s="37"/>
      <c r="K85" s="25"/>
    </row>
    <row r="86" ht="21" customHeight="1" spans="1:11">
      <c r="A86" s="51"/>
      <c r="B86" s="24"/>
      <c r="C86" s="25" t="s">
        <v>20</v>
      </c>
      <c r="D86" s="26">
        <v>0.2</v>
      </c>
      <c r="E86" s="47" t="s">
        <v>21</v>
      </c>
      <c r="F86" s="28">
        <v>0</v>
      </c>
      <c r="G86" s="37">
        <v>20</v>
      </c>
      <c r="H86" s="29"/>
      <c r="I86" s="37"/>
      <c r="J86" s="37"/>
      <c r="K86" s="25"/>
    </row>
    <row r="87" ht="21.9" customHeight="1" spans="1:11">
      <c r="A87" s="46"/>
      <c r="B87" s="24" t="s">
        <v>83</v>
      </c>
      <c r="C87" s="25" t="s">
        <v>14</v>
      </c>
      <c r="D87" s="26">
        <v>0.3</v>
      </c>
      <c r="E87" s="47" t="s">
        <v>565</v>
      </c>
      <c r="F87" s="28"/>
      <c r="G87" s="29">
        <f>0.3*RIGHT(E87,5)</f>
        <v>30.09</v>
      </c>
      <c r="H87" s="29"/>
      <c r="I87" s="37">
        <f>SUM(G87:G90)+H87</f>
        <v>103.09</v>
      </c>
      <c r="J87" s="37" t="e">
        <f>#REF!</f>
        <v>#REF!</v>
      </c>
      <c r="K87" s="25"/>
    </row>
    <row r="88" ht="48" customHeight="1" spans="1:11">
      <c r="A88" s="49"/>
      <c r="B88" s="24"/>
      <c r="C88" s="25" t="s">
        <v>16</v>
      </c>
      <c r="D88" s="26">
        <v>0.3</v>
      </c>
      <c r="E88" s="50" t="s">
        <v>81</v>
      </c>
      <c r="F88" s="28"/>
      <c r="G88" s="37">
        <v>30</v>
      </c>
      <c r="H88" s="29"/>
      <c r="I88" s="37"/>
      <c r="J88" s="37"/>
      <c r="K88" s="25"/>
    </row>
    <row r="89" ht="57.9" customHeight="1" spans="1:11">
      <c r="A89" s="49"/>
      <c r="B89" s="24"/>
      <c r="C89" s="25" t="s">
        <v>18</v>
      </c>
      <c r="D89" s="26">
        <v>0.2</v>
      </c>
      <c r="E89" s="47" t="s">
        <v>564</v>
      </c>
      <c r="F89" s="28">
        <v>3</v>
      </c>
      <c r="G89" s="37">
        <v>23</v>
      </c>
      <c r="H89" s="29"/>
      <c r="I89" s="37"/>
      <c r="J89" s="37"/>
      <c r="K89" s="25"/>
    </row>
    <row r="90" ht="21.9" customHeight="1" spans="1:11">
      <c r="A90" s="51"/>
      <c r="B90" s="24"/>
      <c r="C90" s="25" t="s">
        <v>20</v>
      </c>
      <c r="D90" s="26">
        <v>0.2</v>
      </c>
      <c r="E90" s="47" t="s">
        <v>21</v>
      </c>
      <c r="F90" s="28">
        <v>0</v>
      </c>
      <c r="G90" s="37">
        <v>20</v>
      </c>
      <c r="H90" s="29"/>
      <c r="I90" s="37"/>
      <c r="J90" s="37"/>
      <c r="K90" s="25"/>
    </row>
    <row r="91" ht="23.1" customHeight="1" spans="1:11">
      <c r="A91" s="24" t="s">
        <v>85</v>
      </c>
      <c r="B91" s="24" t="s">
        <v>86</v>
      </c>
      <c r="C91" s="25" t="s">
        <v>14</v>
      </c>
      <c r="D91" s="26">
        <v>0.3</v>
      </c>
      <c r="E91" s="50" t="s">
        <v>566</v>
      </c>
      <c r="F91" s="28"/>
      <c r="G91" s="29">
        <f>0.3*RIGHT(E91,5)</f>
        <v>29.649</v>
      </c>
      <c r="H91" s="62"/>
      <c r="I91" s="37">
        <f>SUM(G91:G94)+H91</f>
        <v>97.649</v>
      </c>
      <c r="J91" s="37" t="e">
        <f>#REF!</f>
        <v>#REF!</v>
      </c>
      <c r="K91" s="25"/>
    </row>
    <row r="92" ht="57.9" customHeight="1" spans="1:11">
      <c r="A92" s="24"/>
      <c r="B92" s="24"/>
      <c r="C92" s="25" t="s">
        <v>16</v>
      </c>
      <c r="D92" s="26">
        <v>0.3</v>
      </c>
      <c r="E92" s="50" t="s">
        <v>567</v>
      </c>
      <c r="F92" s="28">
        <v>1</v>
      </c>
      <c r="G92" s="37">
        <v>31</v>
      </c>
      <c r="H92" s="62"/>
      <c r="I92" s="37"/>
      <c r="J92" s="37"/>
      <c r="K92" s="25"/>
    </row>
    <row r="93" ht="62.1" customHeight="1" spans="1:11">
      <c r="A93" s="24"/>
      <c r="B93" s="24"/>
      <c r="C93" s="25" t="s">
        <v>18</v>
      </c>
      <c r="D93" s="26">
        <v>0.2</v>
      </c>
      <c r="E93" s="47" t="s">
        <v>568</v>
      </c>
      <c r="F93" s="28">
        <v>-3</v>
      </c>
      <c r="G93" s="37">
        <v>17</v>
      </c>
      <c r="H93" s="62"/>
      <c r="I93" s="37"/>
      <c r="J93" s="37"/>
      <c r="K93" s="25"/>
    </row>
    <row r="94" ht="26.1" customHeight="1" spans="1:11">
      <c r="A94" s="24"/>
      <c r="B94" s="24"/>
      <c r="C94" s="25" t="s">
        <v>20</v>
      </c>
      <c r="D94" s="26">
        <v>0.2</v>
      </c>
      <c r="E94" s="47" t="s">
        <v>21</v>
      </c>
      <c r="F94" s="28"/>
      <c r="G94" s="37">
        <v>20</v>
      </c>
      <c r="H94" s="62"/>
      <c r="I94" s="37"/>
      <c r="J94" s="37"/>
      <c r="K94" s="25"/>
    </row>
    <row r="95" ht="24" customHeight="1" spans="1:11">
      <c r="A95" s="24"/>
      <c r="B95" s="24" t="s">
        <v>90</v>
      </c>
      <c r="C95" s="25" t="s">
        <v>14</v>
      </c>
      <c r="D95" s="26">
        <v>0.3</v>
      </c>
      <c r="E95" s="50" t="s">
        <v>566</v>
      </c>
      <c r="F95" s="28"/>
      <c r="G95" s="29">
        <f>0.3*RIGHT(E95,5)</f>
        <v>29.649</v>
      </c>
      <c r="H95" s="62"/>
      <c r="I95" s="37">
        <f>SUM(G95:G98)+H95</f>
        <v>97.649</v>
      </c>
      <c r="J95" s="37" t="e">
        <f>#REF!</f>
        <v>#REF!</v>
      </c>
      <c r="K95" s="25"/>
    </row>
    <row r="96" ht="54" customHeight="1" spans="1:11">
      <c r="A96" s="24"/>
      <c r="B96" s="24"/>
      <c r="C96" s="25" t="s">
        <v>16</v>
      </c>
      <c r="D96" s="26">
        <v>0.3</v>
      </c>
      <c r="E96" s="50" t="s">
        <v>567</v>
      </c>
      <c r="F96" s="28">
        <v>1</v>
      </c>
      <c r="G96" s="37">
        <v>31</v>
      </c>
      <c r="H96" s="62"/>
      <c r="I96" s="37"/>
      <c r="J96" s="37"/>
      <c r="K96" s="25"/>
    </row>
    <row r="97" ht="66" customHeight="1" spans="1:11">
      <c r="A97" s="24"/>
      <c r="B97" s="24"/>
      <c r="C97" s="25" t="s">
        <v>18</v>
      </c>
      <c r="D97" s="26">
        <v>0.2</v>
      </c>
      <c r="E97" s="47" t="s">
        <v>568</v>
      </c>
      <c r="F97" s="28">
        <v>-3</v>
      </c>
      <c r="G97" s="37">
        <v>17</v>
      </c>
      <c r="H97" s="62"/>
      <c r="I97" s="37"/>
      <c r="J97" s="37"/>
      <c r="K97" s="25"/>
    </row>
    <row r="98" ht="24" customHeight="1" spans="1:11">
      <c r="A98" s="24"/>
      <c r="B98" s="24"/>
      <c r="C98" s="25" t="s">
        <v>20</v>
      </c>
      <c r="D98" s="26">
        <v>0.2</v>
      </c>
      <c r="E98" s="47" t="s">
        <v>21</v>
      </c>
      <c r="F98" s="28"/>
      <c r="G98" s="37">
        <v>20</v>
      </c>
      <c r="H98" s="62"/>
      <c r="I98" s="37"/>
      <c r="J98" s="37"/>
      <c r="K98" s="25"/>
    </row>
    <row r="99" ht="24.9" customHeight="1" spans="1:11">
      <c r="A99" s="24" t="s">
        <v>92</v>
      </c>
      <c r="B99" s="24" t="s">
        <v>350</v>
      </c>
      <c r="C99" s="25" t="s">
        <v>14</v>
      </c>
      <c r="D99" s="26">
        <v>0.3</v>
      </c>
      <c r="E99" s="47" t="s">
        <v>121</v>
      </c>
      <c r="F99" s="28"/>
      <c r="G99" s="29">
        <f>0.3*RIGHT(E99,5)</f>
        <v>30.15</v>
      </c>
      <c r="H99" s="29"/>
      <c r="I99" s="37">
        <f>SUM(G99:G102)+H99</f>
        <v>103.15</v>
      </c>
      <c r="J99" s="37" t="e">
        <f>#REF!</f>
        <v>#REF!</v>
      </c>
      <c r="K99" s="25"/>
    </row>
    <row r="100" ht="75.9" customHeight="1" spans="1:11">
      <c r="A100" s="24"/>
      <c r="B100" s="24"/>
      <c r="C100" s="25" t="s">
        <v>94</v>
      </c>
      <c r="D100" s="26">
        <v>0.4</v>
      </c>
      <c r="E100" s="50" t="s">
        <v>569</v>
      </c>
      <c r="F100" s="28">
        <v>0</v>
      </c>
      <c r="G100" s="37">
        <v>40</v>
      </c>
      <c r="H100" s="29"/>
      <c r="I100" s="37"/>
      <c r="J100" s="37"/>
      <c r="K100" s="25"/>
    </row>
    <row r="101" ht="26.1" customHeight="1" spans="1:11">
      <c r="A101" s="24"/>
      <c r="B101" s="24"/>
      <c r="C101" s="25" t="s">
        <v>18</v>
      </c>
      <c r="D101" s="26">
        <v>0.1</v>
      </c>
      <c r="E101" s="47" t="s">
        <v>570</v>
      </c>
      <c r="F101" s="28">
        <v>3</v>
      </c>
      <c r="G101" s="37">
        <v>13</v>
      </c>
      <c r="H101" s="29"/>
      <c r="I101" s="37"/>
      <c r="J101" s="37"/>
      <c r="K101" s="25"/>
    </row>
    <row r="102" ht="21.9" customHeight="1" spans="1:11">
      <c r="A102" s="24"/>
      <c r="B102" s="24"/>
      <c r="C102" s="25" t="s">
        <v>20</v>
      </c>
      <c r="D102" s="26">
        <v>0.2</v>
      </c>
      <c r="E102" s="47" t="s">
        <v>21</v>
      </c>
      <c r="F102" s="28"/>
      <c r="G102" s="37">
        <v>20</v>
      </c>
      <c r="H102" s="29"/>
      <c r="I102" s="37"/>
      <c r="J102" s="37"/>
      <c r="K102" s="25"/>
    </row>
    <row r="103" ht="23.1" customHeight="1" spans="1:11">
      <c r="A103" s="24" t="s">
        <v>92</v>
      </c>
      <c r="B103" s="24" t="s">
        <v>97</v>
      </c>
      <c r="C103" s="25" t="s">
        <v>14</v>
      </c>
      <c r="D103" s="26">
        <v>0.3</v>
      </c>
      <c r="E103" s="47" t="s">
        <v>168</v>
      </c>
      <c r="F103" s="28"/>
      <c r="G103" s="29">
        <f>0.3*RIGHT(E103,5)</f>
        <v>30</v>
      </c>
      <c r="H103" s="29"/>
      <c r="I103" s="37">
        <f>SUM(G103:G106)+H103</f>
        <v>103</v>
      </c>
      <c r="J103" s="37" t="e">
        <f>#REF!</f>
        <v>#REF!</v>
      </c>
      <c r="K103" s="25"/>
    </row>
    <row r="104" ht="75" customHeight="1" spans="1:11">
      <c r="A104" s="24"/>
      <c r="B104" s="24"/>
      <c r="C104" s="25" t="s">
        <v>94</v>
      </c>
      <c r="D104" s="26">
        <v>0.4</v>
      </c>
      <c r="E104" s="50" t="s">
        <v>569</v>
      </c>
      <c r="F104" s="28">
        <v>0</v>
      </c>
      <c r="G104" s="37">
        <v>40</v>
      </c>
      <c r="H104" s="29"/>
      <c r="I104" s="37"/>
      <c r="J104" s="37"/>
      <c r="K104" s="25"/>
    </row>
    <row r="105" ht="30" customHeight="1" spans="1:11">
      <c r="A105" s="24"/>
      <c r="B105" s="24"/>
      <c r="C105" s="25" t="s">
        <v>18</v>
      </c>
      <c r="D105" s="26">
        <v>0.1</v>
      </c>
      <c r="E105" s="47" t="s">
        <v>570</v>
      </c>
      <c r="F105" s="28">
        <v>3</v>
      </c>
      <c r="G105" s="37">
        <v>13</v>
      </c>
      <c r="H105" s="29"/>
      <c r="I105" s="37"/>
      <c r="J105" s="37"/>
      <c r="K105" s="25"/>
    </row>
    <row r="106" ht="21.9" customHeight="1" spans="1:11">
      <c r="A106" s="24"/>
      <c r="B106" s="24"/>
      <c r="C106" s="25" t="s">
        <v>20</v>
      </c>
      <c r="D106" s="26">
        <v>0.2</v>
      </c>
      <c r="E106" s="47" t="s">
        <v>21</v>
      </c>
      <c r="F106" s="28"/>
      <c r="G106" s="37">
        <v>20</v>
      </c>
      <c r="H106" s="29"/>
      <c r="I106" s="37"/>
      <c r="J106" s="37"/>
      <c r="K106" s="25"/>
    </row>
    <row r="107" ht="24" customHeight="1" spans="1:11">
      <c r="A107" s="63" t="s">
        <v>99</v>
      </c>
      <c r="B107" s="24" t="s">
        <v>100</v>
      </c>
      <c r="C107" s="25" t="s">
        <v>14</v>
      </c>
      <c r="D107" s="26">
        <v>0.3</v>
      </c>
      <c r="E107" s="47" t="s">
        <v>536</v>
      </c>
      <c r="F107" s="28"/>
      <c r="G107" s="29">
        <f>0.3*RIGHT(E107,5)</f>
        <v>30.33</v>
      </c>
      <c r="H107" s="29"/>
      <c r="I107" s="37">
        <f>SUM(G107:G110)+H107</f>
        <v>105.33</v>
      </c>
      <c r="J107" s="37" t="e">
        <f>#REF!</f>
        <v>#REF!</v>
      </c>
      <c r="K107" s="25"/>
    </row>
    <row r="108" ht="29.1" customHeight="1" spans="1:11">
      <c r="A108" s="64"/>
      <c r="B108" s="24"/>
      <c r="C108" s="25" t="s">
        <v>94</v>
      </c>
      <c r="D108" s="26">
        <v>0.4</v>
      </c>
      <c r="E108" s="50" t="s">
        <v>102</v>
      </c>
      <c r="F108" s="28"/>
      <c r="G108" s="37">
        <v>40</v>
      </c>
      <c r="H108" s="29"/>
      <c r="I108" s="37"/>
      <c r="J108" s="37"/>
      <c r="K108" s="25"/>
    </row>
    <row r="109" ht="39.9" customHeight="1" spans="1:11">
      <c r="A109" s="64"/>
      <c r="B109" s="24"/>
      <c r="C109" s="25" t="s">
        <v>18</v>
      </c>
      <c r="D109" s="26">
        <v>0.1</v>
      </c>
      <c r="E109" s="47" t="s">
        <v>571</v>
      </c>
      <c r="F109" s="28">
        <v>5</v>
      </c>
      <c r="G109" s="37">
        <v>15</v>
      </c>
      <c r="H109" s="29"/>
      <c r="I109" s="37"/>
      <c r="J109" s="37"/>
      <c r="K109" s="25"/>
    </row>
    <row r="110" ht="23.1" customHeight="1" spans="1:11">
      <c r="A110" s="65"/>
      <c r="B110" s="24"/>
      <c r="C110" s="25" t="s">
        <v>20</v>
      </c>
      <c r="D110" s="26">
        <v>0.2</v>
      </c>
      <c r="E110" s="47" t="s">
        <v>21</v>
      </c>
      <c r="F110" s="28">
        <v>0</v>
      </c>
      <c r="G110" s="37">
        <v>20</v>
      </c>
      <c r="H110" s="29"/>
      <c r="I110" s="37"/>
      <c r="J110" s="37"/>
      <c r="K110" s="25"/>
    </row>
    <row r="111" ht="20.1" customHeight="1" spans="1:11">
      <c r="A111" s="46" t="s">
        <v>104</v>
      </c>
      <c r="B111" s="24" t="s">
        <v>354</v>
      </c>
      <c r="C111" s="25" t="s">
        <v>14</v>
      </c>
      <c r="D111" s="26">
        <v>0.3</v>
      </c>
      <c r="E111" s="47" t="s">
        <v>572</v>
      </c>
      <c r="F111" s="28"/>
      <c r="G111" s="29">
        <f>0.3*RIGHT(E111,5)</f>
        <v>28.77</v>
      </c>
      <c r="H111" s="29"/>
      <c r="I111" s="37">
        <f>SUM(G111:G114)+H111</f>
        <v>101.77</v>
      </c>
      <c r="J111" s="37" t="e">
        <f>#REF!</f>
        <v>#REF!</v>
      </c>
      <c r="K111" s="25"/>
    </row>
    <row r="112" ht="92.1" customHeight="1" spans="1:11">
      <c r="A112" s="49"/>
      <c r="B112" s="24"/>
      <c r="C112" s="25" t="s">
        <v>94</v>
      </c>
      <c r="D112" s="26">
        <v>0.4</v>
      </c>
      <c r="E112" s="50" t="s">
        <v>573</v>
      </c>
      <c r="F112" s="28">
        <v>0</v>
      </c>
      <c r="G112" s="37">
        <v>40</v>
      </c>
      <c r="H112" s="29"/>
      <c r="I112" s="37"/>
      <c r="J112" s="37"/>
      <c r="K112" s="25"/>
    </row>
    <row r="113" ht="54" customHeight="1" spans="1:11">
      <c r="A113" s="49"/>
      <c r="B113" s="24"/>
      <c r="C113" s="25" t="s">
        <v>18</v>
      </c>
      <c r="D113" s="26">
        <v>0.1</v>
      </c>
      <c r="E113" s="50" t="s">
        <v>574</v>
      </c>
      <c r="F113" s="28">
        <v>3</v>
      </c>
      <c r="G113" s="37">
        <v>13</v>
      </c>
      <c r="H113" s="29"/>
      <c r="I113" s="37"/>
      <c r="J113" s="37"/>
      <c r="K113" s="25"/>
    </row>
    <row r="114" ht="26.1" customHeight="1" spans="1:11">
      <c r="A114" s="49"/>
      <c r="B114" s="24"/>
      <c r="C114" s="25" t="s">
        <v>20</v>
      </c>
      <c r="D114" s="26">
        <v>0.2</v>
      </c>
      <c r="E114" s="47" t="s">
        <v>21</v>
      </c>
      <c r="F114" s="28">
        <v>0</v>
      </c>
      <c r="G114" s="37">
        <v>20</v>
      </c>
      <c r="H114" s="29"/>
      <c r="I114" s="37"/>
      <c r="J114" s="37"/>
      <c r="K114" s="25"/>
    </row>
    <row r="115" ht="20.1" customHeight="1" spans="1:11">
      <c r="A115" s="49"/>
      <c r="B115" s="46" t="s">
        <v>109</v>
      </c>
      <c r="C115" s="25" t="s">
        <v>14</v>
      </c>
      <c r="D115" s="26">
        <v>0.3</v>
      </c>
      <c r="E115" s="47" t="s">
        <v>572</v>
      </c>
      <c r="F115" s="28"/>
      <c r="G115" s="37">
        <f>0.3*RIGHT(E115,5)</f>
        <v>28.77</v>
      </c>
      <c r="H115" s="56"/>
      <c r="I115" s="59">
        <f>SUM(G115:G118)+H115</f>
        <v>101.77</v>
      </c>
      <c r="J115" s="59" t="e">
        <f>#REF!</f>
        <v>#REF!</v>
      </c>
      <c r="K115" s="25"/>
    </row>
    <row r="116" ht="84" customHeight="1" spans="1:11">
      <c r="A116" s="49"/>
      <c r="B116" s="49"/>
      <c r="C116" s="25" t="s">
        <v>94</v>
      </c>
      <c r="D116" s="26">
        <v>0.4</v>
      </c>
      <c r="E116" s="50" t="s">
        <v>573</v>
      </c>
      <c r="F116" s="28">
        <v>0</v>
      </c>
      <c r="G116" s="37">
        <v>40</v>
      </c>
      <c r="H116" s="57"/>
      <c r="I116" s="60"/>
      <c r="J116" s="60"/>
      <c r="K116" s="25"/>
    </row>
    <row r="117" ht="39.9" customHeight="1" spans="1:11">
      <c r="A117" s="49"/>
      <c r="B117" s="49"/>
      <c r="C117" s="25" t="s">
        <v>18</v>
      </c>
      <c r="D117" s="26">
        <v>0.1</v>
      </c>
      <c r="E117" s="50" t="s">
        <v>574</v>
      </c>
      <c r="F117" s="28">
        <v>3</v>
      </c>
      <c r="G117" s="37">
        <v>13</v>
      </c>
      <c r="H117" s="57"/>
      <c r="I117" s="60"/>
      <c r="J117" s="60"/>
      <c r="K117" s="25"/>
    </row>
    <row r="118" ht="18.9" customHeight="1" spans="1:11">
      <c r="A118" s="51"/>
      <c r="B118" s="51"/>
      <c r="C118" s="25" t="s">
        <v>20</v>
      </c>
      <c r="D118" s="26">
        <v>0.2</v>
      </c>
      <c r="E118" s="47" t="s">
        <v>21</v>
      </c>
      <c r="F118" s="28">
        <v>0</v>
      </c>
      <c r="G118" s="37">
        <v>20</v>
      </c>
      <c r="H118" s="58"/>
      <c r="I118" s="61"/>
      <c r="J118" s="61"/>
      <c r="K118" s="25"/>
    </row>
    <row r="119" ht="18" customHeight="1" spans="1:11">
      <c r="A119" s="24" t="s">
        <v>111</v>
      </c>
      <c r="B119" s="24" t="s">
        <v>112</v>
      </c>
      <c r="C119" s="25" t="s">
        <v>14</v>
      </c>
      <c r="D119" s="26">
        <v>0.3</v>
      </c>
      <c r="E119" s="47" t="s">
        <v>25</v>
      </c>
      <c r="F119" s="28"/>
      <c r="G119" s="29">
        <f>0.3*RIGHT(E119,5)</f>
        <v>28.41</v>
      </c>
      <c r="H119" s="29"/>
      <c r="I119" s="37">
        <f>SUM(G119:G122)+H119</f>
        <v>100.41</v>
      </c>
      <c r="J119" s="37" t="e">
        <f>#REF!</f>
        <v>#REF!</v>
      </c>
      <c r="K119" s="25"/>
    </row>
    <row r="120" ht="69.9" customHeight="1" spans="1:11">
      <c r="A120" s="24"/>
      <c r="B120" s="24"/>
      <c r="C120" s="25" t="s">
        <v>94</v>
      </c>
      <c r="D120" s="26">
        <v>0.4</v>
      </c>
      <c r="E120" s="50" t="s">
        <v>113</v>
      </c>
      <c r="F120" s="28"/>
      <c r="G120" s="37">
        <v>40</v>
      </c>
      <c r="H120" s="29"/>
      <c r="I120" s="37"/>
      <c r="J120" s="37"/>
      <c r="K120" s="25"/>
    </row>
    <row r="121" ht="53.1" customHeight="1" spans="1:11">
      <c r="A121" s="24"/>
      <c r="B121" s="24"/>
      <c r="C121" s="25" t="s">
        <v>18</v>
      </c>
      <c r="D121" s="26">
        <v>0.1</v>
      </c>
      <c r="E121" s="47" t="s">
        <v>575</v>
      </c>
      <c r="F121" s="28">
        <v>2</v>
      </c>
      <c r="G121" s="37">
        <v>12</v>
      </c>
      <c r="H121" s="29"/>
      <c r="I121" s="37"/>
      <c r="J121" s="37"/>
      <c r="K121" s="25"/>
    </row>
    <row r="122" ht="18" customHeight="1" spans="1:11">
      <c r="A122" s="24"/>
      <c r="B122" s="24"/>
      <c r="C122" s="25" t="s">
        <v>20</v>
      </c>
      <c r="D122" s="26">
        <v>0.2</v>
      </c>
      <c r="E122" s="47" t="s">
        <v>21</v>
      </c>
      <c r="F122" s="28"/>
      <c r="G122" s="37">
        <v>20</v>
      </c>
      <c r="H122" s="29"/>
      <c r="I122" s="37"/>
      <c r="J122" s="37"/>
      <c r="K122" s="25"/>
    </row>
    <row r="123" ht="20.1" customHeight="1" spans="1:11">
      <c r="A123" s="24" t="s">
        <v>115</v>
      </c>
      <c r="B123" s="24" t="s">
        <v>116</v>
      </c>
      <c r="C123" s="25" t="s">
        <v>14</v>
      </c>
      <c r="D123" s="26">
        <v>0.3</v>
      </c>
      <c r="E123" s="50" t="s">
        <v>495</v>
      </c>
      <c r="F123" s="28"/>
      <c r="G123" s="29">
        <f>0.3*RIGHT(E123,5)</f>
        <v>29.85</v>
      </c>
      <c r="H123" s="29"/>
      <c r="I123" s="37">
        <f>SUM(G123:G126)+H123</f>
        <v>99.85</v>
      </c>
      <c r="J123" s="37" t="e">
        <f>#REF!</f>
        <v>#REF!</v>
      </c>
      <c r="K123" s="25"/>
    </row>
    <row r="124" ht="42.9" customHeight="1" spans="1:11">
      <c r="A124" s="24"/>
      <c r="B124" s="24"/>
      <c r="C124" s="25" t="s">
        <v>94</v>
      </c>
      <c r="D124" s="26">
        <v>0.4</v>
      </c>
      <c r="E124" s="50" t="s">
        <v>117</v>
      </c>
      <c r="F124" s="28"/>
      <c r="G124" s="37">
        <v>40</v>
      </c>
      <c r="H124" s="29"/>
      <c r="I124" s="37"/>
      <c r="J124" s="37"/>
      <c r="K124" s="25"/>
    </row>
    <row r="125" ht="21" customHeight="1" spans="1:11">
      <c r="A125" s="24"/>
      <c r="B125" s="24"/>
      <c r="C125" s="25" t="s">
        <v>18</v>
      </c>
      <c r="D125" s="26">
        <v>0.1</v>
      </c>
      <c r="E125" s="47" t="s">
        <v>118</v>
      </c>
      <c r="F125" s="28"/>
      <c r="G125" s="37">
        <v>10</v>
      </c>
      <c r="H125" s="29"/>
      <c r="I125" s="37"/>
      <c r="J125" s="37"/>
      <c r="K125" s="25"/>
    </row>
    <row r="126" ht="18.9" customHeight="1" spans="1:11">
      <c r="A126" s="24"/>
      <c r="B126" s="24"/>
      <c r="C126" s="25" t="s">
        <v>20</v>
      </c>
      <c r="D126" s="26">
        <v>0.2</v>
      </c>
      <c r="E126" s="47" t="s">
        <v>21</v>
      </c>
      <c r="F126" s="28"/>
      <c r="G126" s="37">
        <v>20</v>
      </c>
      <c r="H126" s="29"/>
      <c r="I126" s="37"/>
      <c r="J126" s="37"/>
      <c r="K126" s="25"/>
    </row>
    <row r="127" ht="21" customHeight="1" spans="1:11">
      <c r="A127" s="24" t="s">
        <v>119</v>
      </c>
      <c r="B127" s="24" t="s">
        <v>120</v>
      </c>
      <c r="C127" s="25" t="s">
        <v>14</v>
      </c>
      <c r="D127" s="26">
        <v>0.3</v>
      </c>
      <c r="E127" s="47" t="s">
        <v>576</v>
      </c>
      <c r="F127" s="28"/>
      <c r="G127" s="29">
        <f>0.3*RIGHT(E127,5)</f>
        <v>30.39</v>
      </c>
      <c r="H127" s="29"/>
      <c r="I127" s="37">
        <f>SUM(G127:G130)+H127</f>
        <v>100.39</v>
      </c>
      <c r="J127" s="37" t="e">
        <f>#REF!</f>
        <v>#REF!</v>
      </c>
      <c r="K127" s="25"/>
    </row>
    <row r="128" ht="56.1" customHeight="1" spans="1:11">
      <c r="A128" s="24"/>
      <c r="B128" s="24"/>
      <c r="C128" s="25" t="s">
        <v>94</v>
      </c>
      <c r="D128" s="26">
        <v>0.4</v>
      </c>
      <c r="E128" s="50" t="s">
        <v>122</v>
      </c>
      <c r="F128" s="28"/>
      <c r="G128" s="37">
        <v>40</v>
      </c>
      <c r="H128" s="29"/>
      <c r="I128" s="37"/>
      <c r="J128" s="37"/>
      <c r="K128" s="25"/>
    </row>
    <row r="129" ht="27" customHeight="1" spans="1:11">
      <c r="A129" s="24"/>
      <c r="B129" s="24"/>
      <c r="C129" s="25" t="s">
        <v>18</v>
      </c>
      <c r="D129" s="26">
        <v>0.1</v>
      </c>
      <c r="E129" s="47" t="s">
        <v>577</v>
      </c>
      <c r="F129" s="28">
        <v>0</v>
      </c>
      <c r="G129" s="37">
        <v>10</v>
      </c>
      <c r="H129" s="29"/>
      <c r="I129" s="37"/>
      <c r="J129" s="37"/>
      <c r="K129" s="25"/>
    </row>
    <row r="130" ht="27" customHeight="1" spans="1:11">
      <c r="A130" s="24"/>
      <c r="B130" s="24"/>
      <c r="C130" s="25" t="s">
        <v>20</v>
      </c>
      <c r="D130" s="26">
        <v>0.2</v>
      </c>
      <c r="E130" s="47" t="s">
        <v>21</v>
      </c>
      <c r="F130" s="28"/>
      <c r="G130" s="37">
        <v>20</v>
      </c>
      <c r="H130" s="29"/>
      <c r="I130" s="37"/>
      <c r="J130" s="37"/>
      <c r="K130" s="25"/>
    </row>
    <row r="131" ht="18.9" customHeight="1" spans="1:11">
      <c r="A131" s="46" t="s">
        <v>124</v>
      </c>
      <c r="B131" s="24" t="s">
        <v>125</v>
      </c>
      <c r="C131" s="25" t="s">
        <v>14</v>
      </c>
      <c r="D131" s="26">
        <v>0.3</v>
      </c>
      <c r="E131" s="50" t="s">
        <v>121</v>
      </c>
      <c r="F131" s="28"/>
      <c r="G131" s="29">
        <f>0.3*RIGHT(E131,5)</f>
        <v>30.15</v>
      </c>
      <c r="H131" s="29"/>
      <c r="I131" s="37">
        <f>SUM(G131:G134)+H131</f>
        <v>101.15</v>
      </c>
      <c r="J131" s="37" t="e">
        <f>#REF!</f>
        <v>#REF!</v>
      </c>
      <c r="K131" s="25"/>
    </row>
    <row r="132" ht="69" customHeight="1" spans="1:11">
      <c r="A132" s="49"/>
      <c r="B132" s="24"/>
      <c r="C132" s="25" t="s">
        <v>94</v>
      </c>
      <c r="D132" s="26">
        <v>0.4</v>
      </c>
      <c r="E132" s="50" t="s">
        <v>578</v>
      </c>
      <c r="F132" s="28">
        <v>0</v>
      </c>
      <c r="G132" s="37">
        <v>40</v>
      </c>
      <c r="H132" s="29"/>
      <c r="I132" s="37"/>
      <c r="J132" s="37"/>
      <c r="K132" s="25"/>
    </row>
    <row r="133" ht="27" customHeight="1" spans="1:11">
      <c r="A133" s="49"/>
      <c r="B133" s="24"/>
      <c r="C133" s="25" t="s">
        <v>18</v>
      </c>
      <c r="D133" s="26">
        <v>0.1</v>
      </c>
      <c r="E133" s="47" t="s">
        <v>503</v>
      </c>
      <c r="F133" s="28">
        <v>1</v>
      </c>
      <c r="G133" s="37">
        <v>11</v>
      </c>
      <c r="H133" s="29"/>
      <c r="I133" s="37"/>
      <c r="J133" s="37"/>
      <c r="K133" s="25"/>
    </row>
    <row r="134" ht="20.1" customHeight="1" spans="1:11">
      <c r="A134" s="51"/>
      <c r="B134" s="24"/>
      <c r="C134" s="25" t="s">
        <v>20</v>
      </c>
      <c r="D134" s="26">
        <v>0.2</v>
      </c>
      <c r="E134" s="47" t="s">
        <v>21</v>
      </c>
      <c r="F134" s="28">
        <v>0</v>
      </c>
      <c r="G134" s="37">
        <v>20</v>
      </c>
      <c r="H134" s="29"/>
      <c r="I134" s="37"/>
      <c r="J134" s="37"/>
      <c r="K134" s="25"/>
    </row>
    <row r="135" ht="18.9" customHeight="1" spans="1:11">
      <c r="A135" s="46" t="s">
        <v>124</v>
      </c>
      <c r="B135" s="24" t="s">
        <v>129</v>
      </c>
      <c r="C135" s="25" t="s">
        <v>14</v>
      </c>
      <c r="D135" s="26">
        <v>0.3</v>
      </c>
      <c r="E135" s="50" t="s">
        <v>121</v>
      </c>
      <c r="F135" s="28"/>
      <c r="G135" s="29">
        <f>0.3*RIGHT(E135,5)</f>
        <v>30.15</v>
      </c>
      <c r="H135" s="29"/>
      <c r="I135" s="37">
        <f>SUM(G135:G138)+H135</f>
        <v>101.15</v>
      </c>
      <c r="J135" s="37" t="e">
        <f>#REF!</f>
        <v>#REF!</v>
      </c>
      <c r="K135" s="25"/>
    </row>
    <row r="136" ht="72" customHeight="1" spans="1:11">
      <c r="A136" s="49"/>
      <c r="B136" s="24"/>
      <c r="C136" s="25" t="s">
        <v>94</v>
      </c>
      <c r="D136" s="26">
        <v>0.4</v>
      </c>
      <c r="E136" s="50" t="s">
        <v>578</v>
      </c>
      <c r="F136" s="28">
        <v>0</v>
      </c>
      <c r="G136" s="37">
        <v>40</v>
      </c>
      <c r="H136" s="29"/>
      <c r="I136" s="37"/>
      <c r="J136" s="37"/>
      <c r="K136" s="25"/>
    </row>
    <row r="137" ht="24.9" customHeight="1" spans="1:11">
      <c r="A137" s="49"/>
      <c r="B137" s="24"/>
      <c r="C137" s="25" t="s">
        <v>18</v>
      </c>
      <c r="D137" s="26">
        <v>0.1</v>
      </c>
      <c r="E137" s="47" t="s">
        <v>503</v>
      </c>
      <c r="F137" s="28">
        <v>1</v>
      </c>
      <c r="G137" s="37">
        <v>11</v>
      </c>
      <c r="H137" s="29"/>
      <c r="I137" s="37"/>
      <c r="J137" s="37"/>
      <c r="K137" s="25"/>
    </row>
    <row r="138" ht="15.9" customHeight="1" spans="1:11">
      <c r="A138" s="51"/>
      <c r="B138" s="24"/>
      <c r="C138" s="25" t="s">
        <v>20</v>
      </c>
      <c r="D138" s="26">
        <v>0.2</v>
      </c>
      <c r="E138" s="47" t="s">
        <v>21</v>
      </c>
      <c r="F138" s="28">
        <v>0</v>
      </c>
      <c r="G138" s="37">
        <v>20</v>
      </c>
      <c r="H138" s="29"/>
      <c r="I138" s="37"/>
      <c r="J138" s="37"/>
      <c r="K138" s="25"/>
    </row>
    <row r="139" ht="20.1" customHeight="1" spans="1:11">
      <c r="A139" s="24" t="s">
        <v>130</v>
      </c>
      <c r="B139" s="24" t="s">
        <v>131</v>
      </c>
      <c r="C139" s="25" t="s">
        <v>14</v>
      </c>
      <c r="D139" s="26">
        <v>0.3</v>
      </c>
      <c r="E139" s="50" t="s">
        <v>536</v>
      </c>
      <c r="F139" s="28"/>
      <c r="G139" s="29">
        <f>0.3*RIGHT(E139,5)</f>
        <v>30.33</v>
      </c>
      <c r="H139" s="29"/>
      <c r="I139" s="37">
        <f>SUM(G139:G142)+H139</f>
        <v>99.33</v>
      </c>
      <c r="J139" s="37" t="e">
        <f>#REF!</f>
        <v>#REF!</v>
      </c>
      <c r="K139" s="25"/>
    </row>
    <row r="140" ht="50.1" customHeight="1" spans="1:11">
      <c r="A140" s="24"/>
      <c r="B140" s="24"/>
      <c r="C140" s="25" t="s">
        <v>94</v>
      </c>
      <c r="D140" s="26">
        <v>0.4</v>
      </c>
      <c r="E140" s="50" t="s">
        <v>273</v>
      </c>
      <c r="F140" s="28"/>
      <c r="G140" s="37">
        <v>40</v>
      </c>
      <c r="H140" s="29"/>
      <c r="I140" s="37"/>
      <c r="J140" s="37"/>
      <c r="K140" s="25"/>
    </row>
    <row r="141" ht="27" customHeight="1" spans="1:11">
      <c r="A141" s="24"/>
      <c r="B141" s="24"/>
      <c r="C141" s="25" t="s">
        <v>18</v>
      </c>
      <c r="D141" s="26">
        <v>0.1</v>
      </c>
      <c r="E141" s="47" t="s">
        <v>579</v>
      </c>
      <c r="F141" s="28">
        <v>-1</v>
      </c>
      <c r="G141" s="37">
        <v>9</v>
      </c>
      <c r="H141" s="29"/>
      <c r="I141" s="37"/>
      <c r="J141" s="37"/>
      <c r="K141" s="25"/>
    </row>
    <row r="142" ht="15.9" customHeight="1" spans="1:11">
      <c r="A142" s="24"/>
      <c r="B142" s="24"/>
      <c r="C142" s="25" t="s">
        <v>20</v>
      </c>
      <c r="D142" s="26">
        <v>0.2</v>
      </c>
      <c r="E142" s="47" t="s">
        <v>21</v>
      </c>
      <c r="F142" s="28"/>
      <c r="G142" s="37">
        <v>20</v>
      </c>
      <c r="H142" s="29"/>
      <c r="I142" s="37"/>
      <c r="J142" s="37"/>
      <c r="K142" s="25"/>
    </row>
    <row r="143" ht="23.1" customHeight="1" spans="1:11">
      <c r="A143" s="24"/>
      <c r="B143" s="24" t="s">
        <v>133</v>
      </c>
      <c r="C143" s="25" t="s">
        <v>14</v>
      </c>
      <c r="D143" s="26">
        <v>0.3</v>
      </c>
      <c r="E143" s="50" t="s">
        <v>536</v>
      </c>
      <c r="F143" s="28"/>
      <c r="G143" s="29">
        <f>0.3*RIGHT(E143,5)</f>
        <v>30.33</v>
      </c>
      <c r="H143" s="29"/>
      <c r="I143" s="37">
        <f>SUM(G143:G146)+H143</f>
        <v>99.33</v>
      </c>
      <c r="J143" s="37" t="e">
        <f>#REF!</f>
        <v>#REF!</v>
      </c>
      <c r="K143" s="25"/>
    </row>
    <row r="144" ht="50.1" customHeight="1" spans="1:11">
      <c r="A144" s="24"/>
      <c r="B144" s="24"/>
      <c r="C144" s="25" t="s">
        <v>94</v>
      </c>
      <c r="D144" s="26">
        <v>0.4</v>
      </c>
      <c r="E144" s="50" t="s">
        <v>273</v>
      </c>
      <c r="F144" s="28"/>
      <c r="G144" s="37">
        <v>40</v>
      </c>
      <c r="H144" s="29"/>
      <c r="I144" s="37"/>
      <c r="J144" s="37"/>
      <c r="K144" s="25"/>
    </row>
    <row r="145" ht="27.9" customHeight="1" spans="1:11">
      <c r="A145" s="24"/>
      <c r="B145" s="24"/>
      <c r="C145" s="25" t="s">
        <v>18</v>
      </c>
      <c r="D145" s="26">
        <v>0.1</v>
      </c>
      <c r="E145" s="47" t="s">
        <v>579</v>
      </c>
      <c r="F145" s="28">
        <v>-1</v>
      </c>
      <c r="G145" s="37">
        <v>9</v>
      </c>
      <c r="H145" s="29"/>
      <c r="I145" s="37"/>
      <c r="J145" s="37"/>
      <c r="K145" s="25"/>
    </row>
    <row r="146" ht="21.9" customHeight="1" spans="1:11">
      <c r="A146" s="24"/>
      <c r="B146" s="24"/>
      <c r="C146" s="25" t="s">
        <v>20</v>
      </c>
      <c r="D146" s="26">
        <v>0.2</v>
      </c>
      <c r="E146" s="47" t="s">
        <v>21</v>
      </c>
      <c r="F146" s="28"/>
      <c r="G146" s="37">
        <v>20</v>
      </c>
      <c r="H146" s="29"/>
      <c r="I146" s="37"/>
      <c r="J146" s="37"/>
      <c r="K146" s="25"/>
    </row>
    <row r="147" ht="24" customHeight="1" spans="1:11">
      <c r="A147" s="46" t="s">
        <v>135</v>
      </c>
      <c r="B147" s="24" t="s">
        <v>136</v>
      </c>
      <c r="C147" s="25" t="s">
        <v>14</v>
      </c>
      <c r="D147" s="26">
        <v>0.2</v>
      </c>
      <c r="E147" s="50" t="s">
        <v>121</v>
      </c>
      <c r="F147" s="28"/>
      <c r="G147" s="29">
        <f>0.2*RIGHT(E147,5)</f>
        <v>20.1</v>
      </c>
      <c r="H147" s="29"/>
      <c r="I147" s="37">
        <f>SUM(G147:G150)+H147</f>
        <v>100.1</v>
      </c>
      <c r="J147" s="37" t="e">
        <f>#REF!</f>
        <v>#REF!</v>
      </c>
      <c r="K147" s="25"/>
    </row>
    <row r="148" ht="27" customHeight="1" spans="1:11">
      <c r="A148" s="49"/>
      <c r="B148" s="24"/>
      <c r="C148" s="25" t="s">
        <v>94</v>
      </c>
      <c r="D148" s="26">
        <v>0.5</v>
      </c>
      <c r="E148" s="47" t="s">
        <v>102</v>
      </c>
      <c r="F148" s="28"/>
      <c r="G148" s="37">
        <v>50</v>
      </c>
      <c r="H148" s="29"/>
      <c r="I148" s="37"/>
      <c r="J148" s="37"/>
      <c r="K148" s="25"/>
    </row>
    <row r="149" ht="51.9" customHeight="1" spans="1:11">
      <c r="A149" s="49"/>
      <c r="B149" s="24"/>
      <c r="C149" s="25" t="s">
        <v>18</v>
      </c>
      <c r="D149" s="26">
        <v>0.1</v>
      </c>
      <c r="E149" s="47" t="s">
        <v>580</v>
      </c>
      <c r="F149" s="28">
        <v>0</v>
      </c>
      <c r="G149" s="37">
        <v>10</v>
      </c>
      <c r="H149" s="29"/>
      <c r="I149" s="37"/>
      <c r="J149" s="37"/>
      <c r="K149" s="25"/>
    </row>
    <row r="150" ht="24" customHeight="1" spans="1:11">
      <c r="A150" s="51"/>
      <c r="B150" s="24"/>
      <c r="C150" s="25" t="s">
        <v>20</v>
      </c>
      <c r="D150" s="26">
        <v>0.2</v>
      </c>
      <c r="E150" s="47" t="s">
        <v>21</v>
      </c>
      <c r="F150" s="28"/>
      <c r="G150" s="37">
        <v>20</v>
      </c>
      <c r="H150" s="29"/>
      <c r="I150" s="37"/>
      <c r="J150" s="37"/>
      <c r="K150" s="25"/>
    </row>
    <row r="151" ht="24" customHeight="1" spans="1:11">
      <c r="A151" s="46" t="s">
        <v>135</v>
      </c>
      <c r="B151" s="24" t="s">
        <v>138</v>
      </c>
      <c r="C151" s="25" t="s">
        <v>14</v>
      </c>
      <c r="D151" s="26">
        <v>0.2</v>
      </c>
      <c r="E151" s="50" t="s">
        <v>121</v>
      </c>
      <c r="F151" s="28"/>
      <c r="G151" s="29">
        <f>0.2*RIGHT(E151,5)</f>
        <v>20.1</v>
      </c>
      <c r="H151" s="29"/>
      <c r="I151" s="37">
        <f>SUM(G151:G154)+H151</f>
        <v>100.1</v>
      </c>
      <c r="J151" s="37" t="e">
        <f>#REF!</f>
        <v>#REF!</v>
      </c>
      <c r="K151" s="25"/>
    </row>
    <row r="152" ht="29.1" customHeight="1" spans="1:11">
      <c r="A152" s="49"/>
      <c r="B152" s="24"/>
      <c r="C152" s="25" t="s">
        <v>94</v>
      </c>
      <c r="D152" s="26">
        <v>0.5</v>
      </c>
      <c r="E152" s="47" t="s">
        <v>102</v>
      </c>
      <c r="F152" s="28"/>
      <c r="G152" s="37">
        <v>50</v>
      </c>
      <c r="H152" s="29"/>
      <c r="I152" s="37"/>
      <c r="J152" s="37"/>
      <c r="K152" s="25"/>
    </row>
    <row r="153" ht="50.1" customHeight="1" spans="1:11">
      <c r="A153" s="49"/>
      <c r="B153" s="24"/>
      <c r="C153" s="25" t="s">
        <v>18</v>
      </c>
      <c r="D153" s="26">
        <v>0.1</v>
      </c>
      <c r="E153" s="47" t="s">
        <v>581</v>
      </c>
      <c r="F153" s="28">
        <v>0</v>
      </c>
      <c r="G153" s="37">
        <v>10</v>
      </c>
      <c r="H153" s="29"/>
      <c r="I153" s="37"/>
      <c r="J153" s="37"/>
      <c r="K153" s="25"/>
    </row>
    <row r="154" ht="24.9" customHeight="1" spans="1:11">
      <c r="A154" s="51"/>
      <c r="B154" s="24"/>
      <c r="C154" s="25" t="s">
        <v>20</v>
      </c>
      <c r="D154" s="26">
        <v>0.2</v>
      </c>
      <c r="E154" s="47" t="s">
        <v>21</v>
      </c>
      <c r="F154" s="28"/>
      <c r="G154" s="37">
        <v>20</v>
      </c>
      <c r="H154" s="29"/>
      <c r="I154" s="37"/>
      <c r="J154" s="37"/>
      <c r="K154" s="25"/>
    </row>
    <row r="155" ht="21.9" customHeight="1" spans="1:11">
      <c r="A155" s="24" t="s">
        <v>139</v>
      </c>
      <c r="B155" s="24" t="s">
        <v>140</v>
      </c>
      <c r="C155" s="25" t="s">
        <v>14</v>
      </c>
      <c r="D155" s="26">
        <v>0.2</v>
      </c>
      <c r="E155" s="50" t="s">
        <v>61</v>
      </c>
      <c r="F155" s="28"/>
      <c r="G155" s="29">
        <f>0.2*RIGHT(E155,5)</f>
        <v>19.8</v>
      </c>
      <c r="H155" s="29"/>
      <c r="I155" s="37">
        <f>SUM(G155:G158)+H155</f>
        <v>99.8</v>
      </c>
      <c r="J155" s="37" t="e">
        <f>#REF!</f>
        <v>#REF!</v>
      </c>
      <c r="K155" s="25"/>
    </row>
    <row r="156" ht="24" customHeight="1" spans="1:11">
      <c r="A156" s="24"/>
      <c r="B156" s="24"/>
      <c r="C156" s="25" t="s">
        <v>94</v>
      </c>
      <c r="D156" s="26">
        <v>0.4</v>
      </c>
      <c r="E156" s="50" t="s">
        <v>141</v>
      </c>
      <c r="F156" s="28"/>
      <c r="G156" s="37">
        <v>40</v>
      </c>
      <c r="H156" s="29"/>
      <c r="I156" s="37"/>
      <c r="J156" s="37"/>
      <c r="K156" s="25"/>
    </row>
    <row r="157" ht="18.9" customHeight="1" spans="1:11">
      <c r="A157" s="24"/>
      <c r="B157" s="24"/>
      <c r="C157" s="25" t="s">
        <v>18</v>
      </c>
      <c r="D157" s="26">
        <v>0.2</v>
      </c>
      <c r="E157" s="47" t="s">
        <v>21</v>
      </c>
      <c r="F157" s="28"/>
      <c r="G157" s="37">
        <v>20</v>
      </c>
      <c r="H157" s="29"/>
      <c r="I157" s="37"/>
      <c r="J157" s="37"/>
      <c r="K157" s="25"/>
    </row>
    <row r="158" ht="18.9" customHeight="1" spans="1:11">
      <c r="A158" s="24"/>
      <c r="B158" s="24"/>
      <c r="C158" s="25" t="s">
        <v>20</v>
      </c>
      <c r="D158" s="26">
        <v>0.2</v>
      </c>
      <c r="E158" s="47" t="s">
        <v>21</v>
      </c>
      <c r="F158" s="28"/>
      <c r="G158" s="37">
        <v>20</v>
      </c>
      <c r="H158" s="29"/>
      <c r="I158" s="37"/>
      <c r="J158" s="37"/>
      <c r="K158" s="25"/>
    </row>
    <row r="159" ht="21" customHeight="1" spans="1:11">
      <c r="A159" s="24"/>
      <c r="B159" s="24" t="s">
        <v>142</v>
      </c>
      <c r="C159" s="25" t="s">
        <v>14</v>
      </c>
      <c r="D159" s="26">
        <v>0.2</v>
      </c>
      <c r="E159" s="50" t="s">
        <v>61</v>
      </c>
      <c r="F159" s="28"/>
      <c r="G159" s="29">
        <f>0.2*RIGHT(E159,5)</f>
        <v>19.8</v>
      </c>
      <c r="H159" s="29"/>
      <c r="I159" s="37">
        <f>SUM(G159:G162)+H159</f>
        <v>99.8</v>
      </c>
      <c r="J159" s="37" t="e">
        <f>#REF!</f>
        <v>#REF!</v>
      </c>
      <c r="K159" s="25"/>
    </row>
    <row r="160" ht="24.9" customHeight="1" spans="1:11">
      <c r="A160" s="24"/>
      <c r="B160" s="24"/>
      <c r="C160" s="25" t="s">
        <v>94</v>
      </c>
      <c r="D160" s="26">
        <v>0.4</v>
      </c>
      <c r="E160" s="50" t="s">
        <v>102</v>
      </c>
      <c r="F160" s="28"/>
      <c r="G160" s="37">
        <v>40</v>
      </c>
      <c r="H160" s="29"/>
      <c r="I160" s="37"/>
      <c r="J160" s="37"/>
      <c r="K160" s="25"/>
    </row>
    <row r="161" ht="21" customHeight="1" spans="1:11">
      <c r="A161" s="24"/>
      <c r="B161" s="24"/>
      <c r="C161" s="25" t="s">
        <v>18</v>
      </c>
      <c r="D161" s="26">
        <v>0.2</v>
      </c>
      <c r="E161" s="47" t="s">
        <v>21</v>
      </c>
      <c r="F161" s="28"/>
      <c r="G161" s="37">
        <v>20</v>
      </c>
      <c r="H161" s="29"/>
      <c r="I161" s="37"/>
      <c r="J161" s="37"/>
      <c r="K161" s="25"/>
    </row>
    <row r="162" ht="18" customHeight="1" spans="1:11">
      <c r="A162" s="24"/>
      <c r="B162" s="24"/>
      <c r="C162" s="25" t="s">
        <v>20</v>
      </c>
      <c r="D162" s="26">
        <v>0.2</v>
      </c>
      <c r="E162" s="47" t="s">
        <v>21</v>
      </c>
      <c r="F162" s="28"/>
      <c r="G162" s="37">
        <v>20</v>
      </c>
      <c r="H162" s="29"/>
      <c r="I162" s="37"/>
      <c r="J162" s="37"/>
      <c r="K162" s="25"/>
    </row>
    <row r="163" ht="18.9" customHeight="1" spans="1:11">
      <c r="A163" s="24" t="s">
        <v>143</v>
      </c>
      <c r="B163" s="24" t="s">
        <v>144</v>
      </c>
      <c r="C163" s="25" t="s">
        <v>14</v>
      </c>
      <c r="D163" s="26">
        <v>0.2</v>
      </c>
      <c r="E163" s="50" t="s">
        <v>495</v>
      </c>
      <c r="F163" s="28"/>
      <c r="G163" s="29">
        <f>0.2*RIGHT(E163,5)</f>
        <v>19.9</v>
      </c>
      <c r="H163" s="29"/>
      <c r="I163" s="37">
        <f>SUM(G163:G166)+H163</f>
        <v>99.9</v>
      </c>
      <c r="J163" s="37" t="e">
        <f>#REF!</f>
        <v>#REF!</v>
      </c>
      <c r="K163" s="25"/>
    </row>
    <row r="164" ht="24" customHeight="1" spans="1:11">
      <c r="A164" s="24"/>
      <c r="B164" s="24"/>
      <c r="C164" s="25" t="s">
        <v>94</v>
      </c>
      <c r="D164" s="26">
        <v>0.4</v>
      </c>
      <c r="E164" s="50" t="s">
        <v>102</v>
      </c>
      <c r="F164" s="28"/>
      <c r="G164" s="37">
        <v>40</v>
      </c>
      <c r="H164" s="29"/>
      <c r="I164" s="37"/>
      <c r="J164" s="37"/>
      <c r="K164" s="25"/>
    </row>
    <row r="165" ht="18" customHeight="1" spans="1:11">
      <c r="A165" s="24"/>
      <c r="B165" s="24"/>
      <c r="C165" s="25" t="s">
        <v>18</v>
      </c>
      <c r="D165" s="26">
        <v>0.2</v>
      </c>
      <c r="E165" s="47" t="s">
        <v>21</v>
      </c>
      <c r="F165" s="28"/>
      <c r="G165" s="37">
        <v>20</v>
      </c>
      <c r="H165" s="29"/>
      <c r="I165" s="37"/>
      <c r="J165" s="37"/>
      <c r="K165" s="25"/>
    </row>
    <row r="166" ht="20.1" customHeight="1" spans="1:11">
      <c r="A166" s="24"/>
      <c r="B166" s="24"/>
      <c r="C166" s="25" t="s">
        <v>20</v>
      </c>
      <c r="D166" s="26">
        <v>0.2</v>
      </c>
      <c r="E166" s="47" t="s">
        <v>21</v>
      </c>
      <c r="F166" s="28"/>
      <c r="G166" s="37">
        <v>20</v>
      </c>
      <c r="H166" s="29"/>
      <c r="I166" s="37"/>
      <c r="J166" s="37"/>
      <c r="K166" s="25"/>
    </row>
    <row r="167" ht="18" customHeight="1" spans="1:11">
      <c r="A167" s="24" t="s">
        <v>145</v>
      </c>
      <c r="B167" s="24" t="s">
        <v>146</v>
      </c>
      <c r="C167" s="25" t="s">
        <v>14</v>
      </c>
      <c r="D167" s="26">
        <v>0.2</v>
      </c>
      <c r="E167" s="50" t="s">
        <v>495</v>
      </c>
      <c r="F167" s="28"/>
      <c r="G167" s="29">
        <f>0.2*RIGHT(E167,5)</f>
        <v>19.9</v>
      </c>
      <c r="H167" s="29"/>
      <c r="I167" s="37">
        <f>SUM(G167:G170)+H167</f>
        <v>100.9</v>
      </c>
      <c r="J167" s="37" t="e">
        <f>#REF!</f>
        <v>#REF!</v>
      </c>
      <c r="K167" s="25"/>
    </row>
    <row r="168" ht="24" customHeight="1" spans="1:11">
      <c r="A168" s="24"/>
      <c r="B168" s="24"/>
      <c r="C168" s="25" t="s">
        <v>94</v>
      </c>
      <c r="D168" s="26">
        <v>0.4</v>
      </c>
      <c r="E168" s="50" t="s">
        <v>102</v>
      </c>
      <c r="F168" s="28"/>
      <c r="G168" s="37">
        <v>40</v>
      </c>
      <c r="H168" s="29"/>
      <c r="I168" s="37"/>
      <c r="J168" s="37"/>
      <c r="K168" s="25"/>
    </row>
    <row r="169" ht="18.9" customHeight="1" spans="1:11">
      <c r="A169" s="24"/>
      <c r="B169" s="24"/>
      <c r="C169" s="25" t="s">
        <v>18</v>
      </c>
      <c r="D169" s="26">
        <v>0.2</v>
      </c>
      <c r="E169" s="47" t="s">
        <v>582</v>
      </c>
      <c r="F169" s="28">
        <v>1</v>
      </c>
      <c r="G169" s="37">
        <v>21</v>
      </c>
      <c r="H169" s="29"/>
      <c r="I169" s="37"/>
      <c r="J169" s="37"/>
      <c r="K169" s="25"/>
    </row>
    <row r="170" ht="18.9" customHeight="1" spans="1:11">
      <c r="A170" s="24"/>
      <c r="B170" s="24"/>
      <c r="C170" s="25" t="s">
        <v>20</v>
      </c>
      <c r="D170" s="26">
        <v>0.2</v>
      </c>
      <c r="E170" s="47" t="s">
        <v>21</v>
      </c>
      <c r="F170" s="28"/>
      <c r="G170" s="37">
        <v>20</v>
      </c>
      <c r="H170" s="29"/>
      <c r="I170" s="37"/>
      <c r="J170" s="37"/>
      <c r="K170" s="25"/>
    </row>
    <row r="171" ht="18.9" customHeight="1" spans="1:11">
      <c r="A171" s="46" t="s">
        <v>148</v>
      </c>
      <c r="B171" s="24" t="s">
        <v>149</v>
      </c>
      <c r="C171" s="25" t="s">
        <v>14</v>
      </c>
      <c r="D171" s="26">
        <v>0.2</v>
      </c>
      <c r="E171" s="50" t="s">
        <v>547</v>
      </c>
      <c r="F171" s="28"/>
      <c r="G171" s="29">
        <f>0.2*RIGHT(E171,5)</f>
        <v>19.34</v>
      </c>
      <c r="H171" s="29"/>
      <c r="I171" s="37">
        <f>SUM(G171:G174)+H171</f>
        <v>99.34</v>
      </c>
      <c r="J171" s="37" t="e">
        <f>#REF!</f>
        <v>#REF!</v>
      </c>
      <c r="K171" s="25"/>
    </row>
    <row r="172" ht="48" spans="1:11">
      <c r="A172" s="49"/>
      <c r="B172" s="24"/>
      <c r="C172" s="25" t="s">
        <v>94</v>
      </c>
      <c r="D172" s="26">
        <v>0.4</v>
      </c>
      <c r="E172" s="50" t="s">
        <v>150</v>
      </c>
      <c r="F172" s="28"/>
      <c r="G172" s="37">
        <v>40</v>
      </c>
      <c r="H172" s="29"/>
      <c r="I172" s="37"/>
      <c r="J172" s="37"/>
      <c r="K172" s="25"/>
    </row>
    <row r="173" ht="18" customHeight="1" spans="1:11">
      <c r="A173" s="49"/>
      <c r="B173" s="24"/>
      <c r="C173" s="25" t="s">
        <v>18</v>
      </c>
      <c r="D173" s="26">
        <v>0.2</v>
      </c>
      <c r="E173" s="47" t="s">
        <v>21</v>
      </c>
      <c r="F173" s="28"/>
      <c r="G173" s="37">
        <v>20</v>
      </c>
      <c r="H173" s="29"/>
      <c r="I173" s="37"/>
      <c r="J173" s="37"/>
      <c r="K173" s="25"/>
    </row>
    <row r="174" ht="18" customHeight="1" spans="1:11">
      <c r="A174" s="49"/>
      <c r="B174" s="24"/>
      <c r="C174" s="25" t="s">
        <v>20</v>
      </c>
      <c r="D174" s="26">
        <v>0.2</v>
      </c>
      <c r="E174" s="47" t="s">
        <v>21</v>
      </c>
      <c r="F174" s="28"/>
      <c r="G174" s="37">
        <v>20</v>
      </c>
      <c r="H174" s="29"/>
      <c r="I174" s="37"/>
      <c r="J174" s="37"/>
      <c r="K174" s="25"/>
    </row>
    <row r="175" ht="17.1" customHeight="1" spans="1:11">
      <c r="A175" s="49"/>
      <c r="B175" s="46" t="s">
        <v>364</v>
      </c>
      <c r="C175" s="25" t="s">
        <v>14</v>
      </c>
      <c r="D175" s="26">
        <v>0.2</v>
      </c>
      <c r="E175" s="50" t="s">
        <v>547</v>
      </c>
      <c r="F175" s="28"/>
      <c r="G175" s="29">
        <f>0.2*RIGHT(E175,5)</f>
        <v>19.34</v>
      </c>
      <c r="H175" s="56"/>
      <c r="I175" s="37">
        <f>SUM(G175:G178)+H175</f>
        <v>99.34</v>
      </c>
      <c r="J175" s="59" t="e">
        <f>#REF!</f>
        <v>#REF!</v>
      </c>
      <c r="K175" s="25"/>
    </row>
    <row r="176" ht="63" customHeight="1" spans="1:11">
      <c r="A176" s="49"/>
      <c r="B176" s="49"/>
      <c r="C176" s="25" t="s">
        <v>94</v>
      </c>
      <c r="D176" s="26">
        <v>0.4</v>
      </c>
      <c r="E176" s="50" t="s">
        <v>150</v>
      </c>
      <c r="F176" s="28"/>
      <c r="G176" s="37">
        <v>40</v>
      </c>
      <c r="H176" s="57"/>
      <c r="I176" s="37"/>
      <c r="J176" s="60"/>
      <c r="K176" s="25"/>
    </row>
    <row r="177" ht="17.1" customHeight="1" spans="1:11">
      <c r="A177" s="49"/>
      <c r="B177" s="49"/>
      <c r="C177" s="25" t="s">
        <v>18</v>
      </c>
      <c r="D177" s="26">
        <v>0.2</v>
      </c>
      <c r="E177" s="47" t="s">
        <v>21</v>
      </c>
      <c r="F177" s="28"/>
      <c r="G177" s="37">
        <v>20</v>
      </c>
      <c r="H177" s="57"/>
      <c r="I177" s="37"/>
      <c r="J177" s="60"/>
      <c r="K177" s="25"/>
    </row>
    <row r="178" ht="18" customHeight="1" spans="1:11">
      <c r="A178" s="51"/>
      <c r="B178" s="51"/>
      <c r="C178" s="25" t="s">
        <v>20</v>
      </c>
      <c r="D178" s="26">
        <v>0.2</v>
      </c>
      <c r="E178" s="47" t="s">
        <v>21</v>
      </c>
      <c r="F178" s="28"/>
      <c r="G178" s="37">
        <v>20</v>
      </c>
      <c r="H178" s="58"/>
      <c r="I178" s="37"/>
      <c r="J178" s="61"/>
      <c r="K178" s="25"/>
    </row>
    <row r="179" ht="21" customHeight="1" spans="1:11">
      <c r="A179" s="24" t="s">
        <v>151</v>
      </c>
      <c r="B179" s="24" t="s">
        <v>152</v>
      </c>
      <c r="C179" s="25" t="s">
        <v>14</v>
      </c>
      <c r="D179" s="26">
        <v>0.2</v>
      </c>
      <c r="E179" s="50" t="s">
        <v>547</v>
      </c>
      <c r="F179" s="28"/>
      <c r="G179" s="29">
        <f>0.2*RIGHT(E179,5)</f>
        <v>19.34</v>
      </c>
      <c r="H179" s="29"/>
      <c r="I179" s="37">
        <f>SUM(G179:G182)+H179</f>
        <v>99.34</v>
      </c>
      <c r="J179" s="37" t="e">
        <f>#REF!</f>
        <v>#REF!</v>
      </c>
      <c r="K179" s="25"/>
    </row>
    <row r="180" ht="27" customHeight="1" spans="1:11">
      <c r="A180" s="24"/>
      <c r="B180" s="24"/>
      <c r="C180" s="25" t="s">
        <v>94</v>
      </c>
      <c r="D180" s="26">
        <v>0.5</v>
      </c>
      <c r="E180" s="50" t="s">
        <v>153</v>
      </c>
      <c r="F180" s="28"/>
      <c r="G180" s="37">
        <v>50</v>
      </c>
      <c r="H180" s="29"/>
      <c r="I180" s="37"/>
      <c r="J180" s="37"/>
      <c r="K180" s="25"/>
    </row>
    <row r="181" ht="27" customHeight="1" spans="1:11">
      <c r="A181" s="24"/>
      <c r="B181" s="24"/>
      <c r="C181" s="25" t="s">
        <v>18</v>
      </c>
      <c r="D181" s="26">
        <v>0.1</v>
      </c>
      <c r="E181" s="47" t="s">
        <v>365</v>
      </c>
      <c r="F181" s="28"/>
      <c r="G181" s="37">
        <v>10</v>
      </c>
      <c r="H181" s="29"/>
      <c r="I181" s="37"/>
      <c r="J181" s="37"/>
      <c r="K181" s="25"/>
    </row>
    <row r="182" ht="20.1" customHeight="1" spans="1:11">
      <c r="A182" s="24"/>
      <c r="B182" s="24"/>
      <c r="C182" s="25" t="s">
        <v>20</v>
      </c>
      <c r="D182" s="26">
        <v>0.2</v>
      </c>
      <c r="E182" s="47" t="s">
        <v>21</v>
      </c>
      <c r="F182" s="28"/>
      <c r="G182" s="37">
        <v>20</v>
      </c>
      <c r="H182" s="29"/>
      <c r="I182" s="37"/>
      <c r="J182" s="37"/>
      <c r="K182" s="25"/>
    </row>
    <row r="183" ht="17.1" customHeight="1" spans="1:11">
      <c r="A183" s="24" t="s">
        <v>155</v>
      </c>
      <c r="B183" s="24" t="s">
        <v>156</v>
      </c>
      <c r="C183" s="25" t="s">
        <v>14</v>
      </c>
      <c r="D183" s="26">
        <v>0.2</v>
      </c>
      <c r="E183" s="50" t="s">
        <v>566</v>
      </c>
      <c r="F183" s="28"/>
      <c r="G183" s="29">
        <f>0.2*RIGHT(E183,5)</f>
        <v>19.766</v>
      </c>
      <c r="H183" s="29"/>
      <c r="I183" s="37">
        <f>SUM(G183:G186)+H183</f>
        <v>99.766</v>
      </c>
      <c r="J183" s="37" t="e">
        <f>#REF!</f>
        <v>#REF!</v>
      </c>
      <c r="K183" s="25"/>
    </row>
    <row r="184" ht="26.1" customHeight="1" spans="1:11">
      <c r="A184" s="24"/>
      <c r="B184" s="24"/>
      <c r="C184" s="25" t="s">
        <v>94</v>
      </c>
      <c r="D184" s="26">
        <v>0.5</v>
      </c>
      <c r="E184" s="47" t="s">
        <v>102</v>
      </c>
      <c r="F184" s="28"/>
      <c r="G184" s="37">
        <v>50</v>
      </c>
      <c r="H184" s="29"/>
      <c r="I184" s="37"/>
      <c r="J184" s="37"/>
      <c r="K184" s="25"/>
    </row>
    <row r="185" ht="18" customHeight="1" spans="1:11">
      <c r="A185" s="24"/>
      <c r="B185" s="24"/>
      <c r="C185" s="25" t="s">
        <v>18</v>
      </c>
      <c r="D185" s="26">
        <v>0.1</v>
      </c>
      <c r="E185" s="47" t="s">
        <v>21</v>
      </c>
      <c r="F185" s="28"/>
      <c r="G185" s="37">
        <v>10</v>
      </c>
      <c r="H185" s="29"/>
      <c r="I185" s="37"/>
      <c r="J185" s="37"/>
      <c r="K185" s="25"/>
    </row>
    <row r="186" ht="15.9" customHeight="1" spans="1:11">
      <c r="A186" s="24"/>
      <c r="B186" s="24"/>
      <c r="C186" s="25" t="s">
        <v>20</v>
      </c>
      <c r="D186" s="26">
        <v>0.2</v>
      </c>
      <c r="E186" s="47" t="s">
        <v>21</v>
      </c>
      <c r="F186" s="28"/>
      <c r="G186" s="37">
        <v>20</v>
      </c>
      <c r="H186" s="29"/>
      <c r="I186" s="37"/>
      <c r="J186" s="37"/>
      <c r="K186" s="25"/>
    </row>
    <row r="187" ht="17.1" customHeight="1" spans="1:11">
      <c r="A187" s="24"/>
      <c r="B187" s="24" t="s">
        <v>157</v>
      </c>
      <c r="C187" s="25" t="s">
        <v>14</v>
      </c>
      <c r="D187" s="26">
        <v>0.2</v>
      </c>
      <c r="E187" s="50" t="s">
        <v>566</v>
      </c>
      <c r="F187" s="28"/>
      <c r="G187" s="29">
        <f>0.2*RIGHT(E187,5)</f>
        <v>19.766</v>
      </c>
      <c r="H187" s="29"/>
      <c r="I187" s="37">
        <f>SUM(G187:G190)+H187</f>
        <v>99.766</v>
      </c>
      <c r="J187" s="37" t="e">
        <f>#REF!</f>
        <v>#REF!</v>
      </c>
      <c r="K187" s="25"/>
    </row>
    <row r="188" ht="24" customHeight="1" spans="1:11">
      <c r="A188" s="24"/>
      <c r="B188" s="24"/>
      <c r="C188" s="25" t="s">
        <v>94</v>
      </c>
      <c r="D188" s="26">
        <v>0.5</v>
      </c>
      <c r="E188" s="47" t="s">
        <v>102</v>
      </c>
      <c r="F188" s="28"/>
      <c r="G188" s="37">
        <v>50</v>
      </c>
      <c r="H188" s="29"/>
      <c r="I188" s="37"/>
      <c r="J188" s="37"/>
      <c r="K188" s="25"/>
    </row>
    <row r="189" ht="15" customHeight="1" spans="1:11">
      <c r="A189" s="24"/>
      <c r="B189" s="24"/>
      <c r="C189" s="25" t="s">
        <v>18</v>
      </c>
      <c r="D189" s="26">
        <v>0.1</v>
      </c>
      <c r="E189" s="47" t="s">
        <v>21</v>
      </c>
      <c r="F189" s="28"/>
      <c r="G189" s="37">
        <v>10</v>
      </c>
      <c r="H189" s="29"/>
      <c r="I189" s="37"/>
      <c r="J189" s="37"/>
      <c r="K189" s="25"/>
    </row>
    <row r="190" ht="15.9" customHeight="1" spans="1:11">
      <c r="A190" s="24"/>
      <c r="B190" s="24"/>
      <c r="C190" s="25" t="s">
        <v>20</v>
      </c>
      <c r="D190" s="26">
        <v>0.2</v>
      </c>
      <c r="E190" s="47" t="s">
        <v>21</v>
      </c>
      <c r="F190" s="28"/>
      <c r="G190" s="37">
        <v>20</v>
      </c>
      <c r="H190" s="29"/>
      <c r="I190" s="37"/>
      <c r="J190" s="37"/>
      <c r="K190" s="25"/>
    </row>
    <row r="191" ht="18" customHeight="1" spans="1:11">
      <c r="A191" s="24" t="s">
        <v>158</v>
      </c>
      <c r="B191" s="24" t="s">
        <v>159</v>
      </c>
      <c r="C191" s="25" t="s">
        <v>14</v>
      </c>
      <c r="D191" s="26">
        <v>0.2</v>
      </c>
      <c r="E191" s="50" t="s">
        <v>566</v>
      </c>
      <c r="F191" s="28"/>
      <c r="G191" s="29">
        <f>0.2*RIGHT(E191,5)</f>
        <v>19.766</v>
      </c>
      <c r="H191" s="29"/>
      <c r="I191" s="37">
        <f>G191+G192+G193+H191</f>
        <v>99.766</v>
      </c>
      <c r="J191" s="37" t="e">
        <f>#REF!</f>
        <v>#REF!</v>
      </c>
      <c r="K191" s="25"/>
    </row>
    <row r="192" ht="24" spans="1:11">
      <c r="A192" s="24"/>
      <c r="B192" s="24"/>
      <c r="C192" s="25" t="s">
        <v>94</v>
      </c>
      <c r="D192" s="26">
        <v>0.6</v>
      </c>
      <c r="E192" s="47" t="s">
        <v>102</v>
      </c>
      <c r="F192" s="28"/>
      <c r="G192" s="37">
        <v>60</v>
      </c>
      <c r="H192" s="29"/>
      <c r="I192" s="37"/>
      <c r="J192" s="37"/>
      <c r="K192" s="25"/>
    </row>
    <row r="193" ht="17.1" customHeight="1" spans="1:11">
      <c r="A193" s="24"/>
      <c r="B193" s="24"/>
      <c r="C193" s="25" t="s">
        <v>160</v>
      </c>
      <c r="D193" s="26">
        <v>0.2</v>
      </c>
      <c r="E193" s="47" t="s">
        <v>21</v>
      </c>
      <c r="F193" s="28"/>
      <c r="G193" s="37">
        <v>20</v>
      </c>
      <c r="H193" s="29"/>
      <c r="I193" s="37"/>
      <c r="J193" s="37"/>
      <c r="K193" s="25"/>
    </row>
    <row r="194" ht="18" customHeight="1" spans="1:11">
      <c r="A194" s="24" t="s">
        <v>161</v>
      </c>
      <c r="B194" s="24" t="s">
        <v>162</v>
      </c>
      <c r="C194" s="25" t="s">
        <v>14</v>
      </c>
      <c r="D194" s="26">
        <v>0.2</v>
      </c>
      <c r="E194" s="50" t="s">
        <v>61</v>
      </c>
      <c r="F194" s="28"/>
      <c r="G194" s="29">
        <f>0.2*RIGHT(E194,5)</f>
        <v>19.8</v>
      </c>
      <c r="H194" s="29"/>
      <c r="I194" s="37">
        <f>SUM(G194:G197)+H194</f>
        <v>99.8</v>
      </c>
      <c r="J194" s="37" t="e">
        <f>#REF!</f>
        <v>#REF!</v>
      </c>
      <c r="K194" s="25"/>
    </row>
    <row r="195" ht="26.1" customHeight="1" spans="1:11">
      <c r="A195" s="24"/>
      <c r="B195" s="24"/>
      <c r="C195" s="25" t="s">
        <v>94</v>
      </c>
      <c r="D195" s="26">
        <v>0.5</v>
      </c>
      <c r="E195" s="47" t="s">
        <v>102</v>
      </c>
      <c r="F195" s="28"/>
      <c r="G195" s="37">
        <v>50</v>
      </c>
      <c r="H195" s="29"/>
      <c r="I195" s="37"/>
      <c r="J195" s="37"/>
      <c r="K195" s="25"/>
    </row>
    <row r="196" ht="15.9" customHeight="1" spans="1:11">
      <c r="A196" s="24"/>
      <c r="B196" s="24"/>
      <c r="C196" s="25" t="s">
        <v>18</v>
      </c>
      <c r="D196" s="26">
        <v>0.1</v>
      </c>
      <c r="E196" s="47" t="s">
        <v>21</v>
      </c>
      <c r="F196" s="28"/>
      <c r="G196" s="37">
        <v>10</v>
      </c>
      <c r="H196" s="29"/>
      <c r="I196" s="37"/>
      <c r="J196" s="37"/>
      <c r="K196" s="25"/>
    </row>
    <row r="197" ht="18" customHeight="1" spans="1:11">
      <c r="A197" s="24"/>
      <c r="B197" s="24"/>
      <c r="C197" s="25" t="s">
        <v>20</v>
      </c>
      <c r="D197" s="26">
        <v>0.2</v>
      </c>
      <c r="E197" s="47" t="s">
        <v>21</v>
      </c>
      <c r="F197" s="28"/>
      <c r="G197" s="37">
        <v>20</v>
      </c>
      <c r="H197" s="29"/>
      <c r="I197" s="37"/>
      <c r="J197" s="37"/>
      <c r="K197" s="25"/>
    </row>
    <row r="198" ht="17.1" customHeight="1" spans="1:11">
      <c r="A198" s="24" t="s">
        <v>163</v>
      </c>
      <c r="B198" s="24" t="s">
        <v>164</v>
      </c>
      <c r="C198" s="25" t="s">
        <v>14</v>
      </c>
      <c r="D198" s="26">
        <v>0.2</v>
      </c>
      <c r="E198" s="47" t="s">
        <v>314</v>
      </c>
      <c r="F198" s="28"/>
      <c r="G198" s="29">
        <f>0.2*RIGHT(E198,5)</f>
        <v>19.36</v>
      </c>
      <c r="H198" s="29"/>
      <c r="I198" s="37">
        <f>SUM(G198:G201)+H198</f>
        <v>99.36</v>
      </c>
      <c r="J198" s="37" t="e">
        <f>#REF!</f>
        <v>#REF!</v>
      </c>
      <c r="K198" s="25"/>
    </row>
    <row r="199" ht="24" customHeight="1" spans="1:11">
      <c r="A199" s="24"/>
      <c r="B199" s="24"/>
      <c r="C199" s="25" t="s">
        <v>94</v>
      </c>
      <c r="D199" s="26">
        <v>0.5</v>
      </c>
      <c r="E199" s="47" t="s">
        <v>102</v>
      </c>
      <c r="F199" s="28"/>
      <c r="G199" s="37">
        <v>50</v>
      </c>
      <c r="H199" s="29"/>
      <c r="I199" s="37"/>
      <c r="J199" s="37"/>
      <c r="K199" s="25"/>
    </row>
    <row r="200" ht="17.1" customHeight="1" spans="1:11">
      <c r="A200" s="24"/>
      <c r="B200" s="24"/>
      <c r="C200" s="25" t="s">
        <v>18</v>
      </c>
      <c r="D200" s="26">
        <v>0.1</v>
      </c>
      <c r="E200" s="47" t="s">
        <v>21</v>
      </c>
      <c r="F200" s="28"/>
      <c r="G200" s="37">
        <v>10</v>
      </c>
      <c r="H200" s="29"/>
      <c r="I200" s="37"/>
      <c r="J200" s="37"/>
      <c r="K200" s="25"/>
    </row>
    <row r="201" ht="15.9" customHeight="1" spans="1:11">
      <c r="A201" s="24"/>
      <c r="B201" s="24"/>
      <c r="C201" s="25" t="s">
        <v>20</v>
      </c>
      <c r="D201" s="26">
        <v>0.2</v>
      </c>
      <c r="E201" s="47" t="s">
        <v>21</v>
      </c>
      <c r="F201" s="28"/>
      <c r="G201" s="37">
        <v>20</v>
      </c>
      <c r="H201" s="29"/>
      <c r="I201" s="37"/>
      <c r="J201" s="37"/>
      <c r="K201" s="25"/>
    </row>
    <row r="202" ht="15.9" customHeight="1" spans="1:11">
      <c r="A202" s="24"/>
      <c r="B202" s="24" t="s">
        <v>165</v>
      </c>
      <c r="C202" s="25" t="s">
        <v>14</v>
      </c>
      <c r="D202" s="26">
        <v>0.2</v>
      </c>
      <c r="E202" s="47" t="s">
        <v>314</v>
      </c>
      <c r="F202" s="28"/>
      <c r="G202" s="29">
        <f>0.2*RIGHT(E202,5)</f>
        <v>19.36</v>
      </c>
      <c r="H202" s="29"/>
      <c r="I202" s="37">
        <f>SUM(G202:G205)+H202</f>
        <v>99.36</v>
      </c>
      <c r="J202" s="37" t="e">
        <f>#REF!</f>
        <v>#REF!</v>
      </c>
      <c r="K202" s="25"/>
    </row>
    <row r="203" ht="24.9" customHeight="1" spans="1:11">
      <c r="A203" s="24"/>
      <c r="B203" s="24"/>
      <c r="C203" s="25" t="s">
        <v>94</v>
      </c>
      <c r="D203" s="26">
        <v>0.5</v>
      </c>
      <c r="E203" s="47" t="s">
        <v>102</v>
      </c>
      <c r="F203" s="28"/>
      <c r="G203" s="37">
        <v>50</v>
      </c>
      <c r="H203" s="29"/>
      <c r="I203" s="37"/>
      <c r="J203" s="37"/>
      <c r="K203" s="25"/>
    </row>
    <row r="204" ht="15.9" customHeight="1" spans="1:11">
      <c r="A204" s="24"/>
      <c r="B204" s="24"/>
      <c r="C204" s="25" t="s">
        <v>18</v>
      </c>
      <c r="D204" s="26">
        <v>0.1</v>
      </c>
      <c r="E204" s="47" t="s">
        <v>21</v>
      </c>
      <c r="F204" s="28"/>
      <c r="G204" s="37">
        <v>10</v>
      </c>
      <c r="H204" s="29"/>
      <c r="I204" s="37"/>
      <c r="J204" s="37"/>
      <c r="K204" s="25"/>
    </row>
    <row r="205" ht="15" customHeight="1" spans="1:11">
      <c r="A205" s="24"/>
      <c r="B205" s="24"/>
      <c r="C205" s="25" t="s">
        <v>20</v>
      </c>
      <c r="D205" s="26">
        <v>0.2</v>
      </c>
      <c r="E205" s="47" t="s">
        <v>21</v>
      </c>
      <c r="F205" s="28"/>
      <c r="G205" s="37">
        <v>20</v>
      </c>
      <c r="H205" s="29"/>
      <c r="I205" s="37"/>
      <c r="J205" s="37"/>
      <c r="K205" s="25"/>
    </row>
    <row r="206" ht="18" customHeight="1" spans="1:11">
      <c r="A206" s="24" t="s">
        <v>166</v>
      </c>
      <c r="B206" s="24" t="s">
        <v>167</v>
      </c>
      <c r="C206" s="25" t="s">
        <v>14</v>
      </c>
      <c r="D206" s="26">
        <v>0.2</v>
      </c>
      <c r="E206" s="50" t="s">
        <v>565</v>
      </c>
      <c r="F206" s="28"/>
      <c r="G206" s="29">
        <f>0.2*RIGHT(E206,5)</f>
        <v>20.06</v>
      </c>
      <c r="H206" s="29"/>
      <c r="I206" s="37">
        <f>G206+G207+G208+H206</f>
        <v>100.06</v>
      </c>
      <c r="J206" s="37" t="e">
        <f>#REF!</f>
        <v>#REF!</v>
      </c>
      <c r="K206" s="25"/>
    </row>
    <row r="207" ht="24.9" customHeight="1" spans="1:11">
      <c r="A207" s="24"/>
      <c r="B207" s="24"/>
      <c r="C207" s="25" t="s">
        <v>94</v>
      </c>
      <c r="D207" s="26">
        <v>0.6</v>
      </c>
      <c r="E207" s="47" t="s">
        <v>102</v>
      </c>
      <c r="F207" s="28"/>
      <c r="G207" s="37">
        <v>60</v>
      </c>
      <c r="H207" s="29"/>
      <c r="I207" s="37"/>
      <c r="J207" s="37"/>
      <c r="K207" s="25"/>
    </row>
    <row r="208" ht="15" customHeight="1" spans="1:11">
      <c r="A208" s="24"/>
      <c r="B208" s="24"/>
      <c r="C208" s="25" t="s">
        <v>160</v>
      </c>
      <c r="D208" s="26">
        <v>0.2</v>
      </c>
      <c r="E208" s="47" t="s">
        <v>21</v>
      </c>
      <c r="F208" s="28"/>
      <c r="G208" s="37">
        <v>20</v>
      </c>
      <c r="H208" s="29"/>
      <c r="I208" s="37"/>
      <c r="J208" s="37"/>
      <c r="K208" s="25"/>
    </row>
    <row r="209" ht="18" customHeight="1" spans="1:11">
      <c r="A209" s="24" t="s">
        <v>169</v>
      </c>
      <c r="B209" s="24" t="s">
        <v>170</v>
      </c>
      <c r="C209" s="25" t="s">
        <v>14</v>
      </c>
      <c r="D209" s="26">
        <v>0.2</v>
      </c>
      <c r="E209" s="50" t="s">
        <v>314</v>
      </c>
      <c r="F209" s="28"/>
      <c r="G209" s="29">
        <f>0.2*RIGHT(E209,5)</f>
        <v>19.36</v>
      </c>
      <c r="H209" s="29"/>
      <c r="I209" s="37">
        <f>SUM(G209:G212)+H209</f>
        <v>100.36</v>
      </c>
      <c r="J209" s="37" t="e">
        <f>#REF!</f>
        <v>#REF!</v>
      </c>
      <c r="K209" s="25"/>
    </row>
    <row r="210" ht="24" customHeight="1" spans="1:11">
      <c r="A210" s="24"/>
      <c r="B210" s="24"/>
      <c r="C210" s="25" t="s">
        <v>94</v>
      </c>
      <c r="D210" s="26">
        <v>0.5</v>
      </c>
      <c r="E210" s="47" t="s">
        <v>102</v>
      </c>
      <c r="F210" s="28"/>
      <c r="G210" s="37">
        <v>50</v>
      </c>
      <c r="H210" s="29"/>
      <c r="I210" s="37"/>
      <c r="J210" s="37"/>
      <c r="K210" s="25"/>
    </row>
    <row r="211" ht="18.9" customHeight="1" spans="1:11">
      <c r="A211" s="24"/>
      <c r="B211" s="24"/>
      <c r="C211" s="25" t="s">
        <v>18</v>
      </c>
      <c r="D211" s="26">
        <v>0.1</v>
      </c>
      <c r="E211" s="50" t="s">
        <v>583</v>
      </c>
      <c r="F211" s="28">
        <v>1</v>
      </c>
      <c r="G211" s="37">
        <v>11</v>
      </c>
      <c r="H211" s="29"/>
      <c r="I211" s="37"/>
      <c r="J211" s="37"/>
      <c r="K211" s="25"/>
    </row>
    <row r="212" ht="15.9" customHeight="1" spans="1:11">
      <c r="A212" s="24"/>
      <c r="B212" s="24"/>
      <c r="C212" s="25" t="s">
        <v>20</v>
      </c>
      <c r="D212" s="26">
        <v>0.2</v>
      </c>
      <c r="E212" s="47" t="s">
        <v>21</v>
      </c>
      <c r="F212" s="28"/>
      <c r="G212" s="37">
        <v>20</v>
      </c>
      <c r="H212" s="29"/>
      <c r="I212" s="37"/>
      <c r="J212" s="37"/>
      <c r="K212" s="25"/>
    </row>
    <row r="213" ht="18" customHeight="1" spans="1:11">
      <c r="A213" s="24"/>
      <c r="B213" s="24" t="s">
        <v>172</v>
      </c>
      <c r="C213" s="25" t="s">
        <v>14</v>
      </c>
      <c r="D213" s="26">
        <v>0.2</v>
      </c>
      <c r="E213" s="50" t="s">
        <v>314</v>
      </c>
      <c r="F213" s="28"/>
      <c r="G213" s="29">
        <f>0.2*RIGHT(E213,5)</f>
        <v>19.36</v>
      </c>
      <c r="H213" s="29"/>
      <c r="I213" s="37">
        <f>SUM(G213:G216)+H213</f>
        <v>100.36</v>
      </c>
      <c r="J213" s="37" t="e">
        <f>#REF!</f>
        <v>#REF!</v>
      </c>
      <c r="K213" s="25"/>
    </row>
    <row r="214" ht="23.1" customHeight="1" spans="1:11">
      <c r="A214" s="24"/>
      <c r="B214" s="24"/>
      <c r="C214" s="25" t="s">
        <v>94</v>
      </c>
      <c r="D214" s="26">
        <v>0.5</v>
      </c>
      <c r="E214" s="47" t="s">
        <v>102</v>
      </c>
      <c r="F214" s="28"/>
      <c r="G214" s="37">
        <v>50</v>
      </c>
      <c r="H214" s="29"/>
      <c r="I214" s="37"/>
      <c r="J214" s="37"/>
      <c r="K214" s="25"/>
    </row>
    <row r="215" ht="17.1" customHeight="1" spans="1:11">
      <c r="A215" s="24"/>
      <c r="B215" s="24"/>
      <c r="C215" s="25" t="s">
        <v>18</v>
      </c>
      <c r="D215" s="26">
        <v>0.1</v>
      </c>
      <c r="E215" s="50" t="s">
        <v>583</v>
      </c>
      <c r="F215" s="28">
        <v>1</v>
      </c>
      <c r="G215" s="37">
        <v>11</v>
      </c>
      <c r="H215" s="29"/>
      <c r="I215" s="37"/>
      <c r="J215" s="37"/>
      <c r="K215" s="25"/>
    </row>
    <row r="216" ht="14.1" customHeight="1" spans="1:11">
      <c r="A216" s="24"/>
      <c r="B216" s="24"/>
      <c r="C216" s="25" t="s">
        <v>20</v>
      </c>
      <c r="D216" s="26">
        <v>0.2</v>
      </c>
      <c r="E216" s="47" t="s">
        <v>21</v>
      </c>
      <c r="F216" s="28"/>
      <c r="G216" s="37">
        <v>20</v>
      </c>
      <c r="H216" s="29"/>
      <c r="I216" s="37"/>
      <c r="J216" s="37"/>
      <c r="K216" s="25"/>
    </row>
    <row r="217" ht="15.9" customHeight="1" spans="1:11">
      <c r="A217" s="24" t="s">
        <v>173</v>
      </c>
      <c r="B217" s="24" t="s">
        <v>174</v>
      </c>
      <c r="C217" s="25" t="s">
        <v>14</v>
      </c>
      <c r="D217" s="26">
        <v>0.2</v>
      </c>
      <c r="E217" s="50" t="s">
        <v>572</v>
      </c>
      <c r="F217" s="28"/>
      <c r="G217" s="29">
        <f>0.2*RIGHT(E217,5)</f>
        <v>19.18</v>
      </c>
      <c r="H217" s="29"/>
      <c r="I217" s="37">
        <f>SUM(G217:G220)+H217</f>
        <v>99.18</v>
      </c>
      <c r="J217" s="37" t="e">
        <f>#REF!</f>
        <v>#REF!</v>
      </c>
      <c r="K217" s="25"/>
    </row>
    <row r="218" ht="24.9" customHeight="1" spans="1:11">
      <c r="A218" s="24"/>
      <c r="B218" s="24"/>
      <c r="C218" s="25" t="s">
        <v>94</v>
      </c>
      <c r="D218" s="26">
        <v>0.5</v>
      </c>
      <c r="E218" s="47" t="s">
        <v>102</v>
      </c>
      <c r="F218" s="28"/>
      <c r="G218" s="37">
        <v>50</v>
      </c>
      <c r="H218" s="29"/>
      <c r="I218" s="37"/>
      <c r="J218" s="37"/>
      <c r="K218" s="25"/>
    </row>
    <row r="219" ht="15" customHeight="1" spans="1:11">
      <c r="A219" s="24"/>
      <c r="B219" s="24"/>
      <c r="C219" s="25" t="s">
        <v>18</v>
      </c>
      <c r="D219" s="26">
        <v>0.1</v>
      </c>
      <c r="E219" s="50" t="s">
        <v>175</v>
      </c>
      <c r="F219" s="28">
        <v>0</v>
      </c>
      <c r="G219" s="37">
        <v>10</v>
      </c>
      <c r="H219" s="29"/>
      <c r="I219" s="37"/>
      <c r="J219" s="37"/>
      <c r="K219" s="25"/>
    </row>
    <row r="220" ht="14.1" customHeight="1" spans="1:11">
      <c r="A220" s="24"/>
      <c r="B220" s="24"/>
      <c r="C220" s="25" t="s">
        <v>20</v>
      </c>
      <c r="D220" s="26">
        <v>0.2</v>
      </c>
      <c r="E220" s="47" t="s">
        <v>21</v>
      </c>
      <c r="F220" s="28"/>
      <c r="G220" s="37">
        <v>20</v>
      </c>
      <c r="H220" s="29"/>
      <c r="I220" s="37"/>
      <c r="J220" s="37"/>
      <c r="K220" s="25"/>
    </row>
    <row r="221" ht="17.1" customHeight="1" spans="1:11">
      <c r="A221" s="49"/>
      <c r="B221" s="24" t="s">
        <v>178</v>
      </c>
      <c r="C221" s="25" t="s">
        <v>14</v>
      </c>
      <c r="D221" s="26">
        <v>0.2</v>
      </c>
      <c r="E221" s="50" t="s">
        <v>25</v>
      </c>
      <c r="F221" s="28"/>
      <c r="G221" s="29">
        <f>0.2*RIGHT(E221,5)</f>
        <v>18.94</v>
      </c>
      <c r="H221" s="29"/>
      <c r="I221" s="37">
        <f>SUM(G221:G224)+H221</f>
        <v>98.94</v>
      </c>
      <c r="J221" s="37" t="e">
        <f>#REF!</f>
        <v>#REF!</v>
      </c>
      <c r="K221" s="25"/>
    </row>
    <row r="222" ht="24" customHeight="1" spans="1:11">
      <c r="A222" s="49"/>
      <c r="B222" s="24"/>
      <c r="C222" s="25" t="s">
        <v>94</v>
      </c>
      <c r="D222" s="26">
        <v>0.5</v>
      </c>
      <c r="E222" s="47" t="s">
        <v>102</v>
      </c>
      <c r="F222" s="28"/>
      <c r="G222" s="37">
        <v>50</v>
      </c>
      <c r="H222" s="29"/>
      <c r="I222" s="37"/>
      <c r="J222" s="37"/>
      <c r="K222" s="25"/>
    </row>
    <row r="223" ht="18" customHeight="1" spans="1:11">
      <c r="A223" s="49"/>
      <c r="B223" s="24"/>
      <c r="C223" s="25" t="s">
        <v>18</v>
      </c>
      <c r="D223" s="26">
        <v>0.1</v>
      </c>
      <c r="E223" s="50" t="s">
        <v>175</v>
      </c>
      <c r="F223" s="28">
        <v>0</v>
      </c>
      <c r="G223" s="37">
        <v>10</v>
      </c>
      <c r="H223" s="29"/>
      <c r="I223" s="37"/>
      <c r="J223" s="37"/>
      <c r="K223" s="25"/>
    </row>
    <row r="224" ht="18" customHeight="1" spans="1:11">
      <c r="A224" s="51"/>
      <c r="B224" s="24"/>
      <c r="C224" s="25" t="s">
        <v>20</v>
      </c>
      <c r="D224" s="26">
        <v>0.2</v>
      </c>
      <c r="E224" s="50" t="s">
        <v>21</v>
      </c>
      <c r="F224" s="28"/>
      <c r="G224" s="37">
        <v>20</v>
      </c>
      <c r="H224" s="29"/>
      <c r="I224" s="37"/>
      <c r="J224" s="37"/>
      <c r="K224" s="25"/>
    </row>
    <row r="225" ht="35.1" customHeight="1" spans="1:11">
      <c r="A225" s="52" t="s">
        <v>179</v>
      </c>
      <c r="B225" s="52"/>
      <c r="C225" s="52"/>
      <c r="D225" s="52"/>
      <c r="E225" s="52"/>
      <c r="F225" s="52"/>
      <c r="G225" s="52"/>
      <c r="H225" s="53"/>
      <c r="I225" s="52"/>
      <c r="J225" s="52"/>
      <c r="K225" s="52"/>
    </row>
  </sheetData>
  <mergeCells count="265">
    <mergeCell ref="A1:K1"/>
    <mergeCell ref="A225:K225"/>
    <mergeCell ref="A3:A10"/>
    <mergeCell ref="A11:A18"/>
    <mergeCell ref="A19:A26"/>
    <mergeCell ref="A31:A34"/>
    <mergeCell ref="A35:A42"/>
    <mergeCell ref="A43:A50"/>
    <mergeCell ref="A51:A58"/>
    <mergeCell ref="A59:A66"/>
    <mergeCell ref="A67:A70"/>
    <mergeCell ref="A71:A74"/>
    <mergeCell ref="A75:A82"/>
    <mergeCell ref="A83:A86"/>
    <mergeCell ref="A87:A90"/>
    <mergeCell ref="A91:A98"/>
    <mergeCell ref="A99:A102"/>
    <mergeCell ref="A103:A106"/>
    <mergeCell ref="A107:A110"/>
    <mergeCell ref="A111:A118"/>
    <mergeCell ref="A119:A122"/>
    <mergeCell ref="A123:A126"/>
    <mergeCell ref="A127:A130"/>
    <mergeCell ref="A131:A134"/>
    <mergeCell ref="A135:A138"/>
    <mergeCell ref="A139:A146"/>
    <mergeCell ref="A147:A150"/>
    <mergeCell ref="A151:A154"/>
    <mergeCell ref="A155:A162"/>
    <mergeCell ref="A163:A166"/>
    <mergeCell ref="A167:A170"/>
    <mergeCell ref="A171:A178"/>
    <mergeCell ref="A179:A182"/>
    <mergeCell ref="A183:A190"/>
    <mergeCell ref="A191:A193"/>
    <mergeCell ref="A194:A197"/>
    <mergeCell ref="A198:A205"/>
    <mergeCell ref="A206:A208"/>
    <mergeCell ref="A209:A216"/>
    <mergeCell ref="A217:A220"/>
    <mergeCell ref="A221:A224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155:B158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3"/>
    <mergeCell ref="B194:B197"/>
    <mergeCell ref="B198:B201"/>
    <mergeCell ref="B202:B205"/>
    <mergeCell ref="B206:B208"/>
    <mergeCell ref="B209:B212"/>
    <mergeCell ref="B213:B216"/>
    <mergeCell ref="B217:B220"/>
    <mergeCell ref="B221:B224"/>
    <mergeCell ref="H3:H6"/>
    <mergeCell ref="H7:H10"/>
    <mergeCell ref="H11:H14"/>
    <mergeCell ref="H15:H18"/>
    <mergeCell ref="H19:H22"/>
    <mergeCell ref="H23:H26"/>
    <mergeCell ref="H27:H30"/>
    <mergeCell ref="H31:H34"/>
    <mergeCell ref="H35:H38"/>
    <mergeCell ref="H39:H42"/>
    <mergeCell ref="H43:H46"/>
    <mergeCell ref="H47:H50"/>
    <mergeCell ref="H51:H54"/>
    <mergeCell ref="H55:H58"/>
    <mergeCell ref="H59:H62"/>
    <mergeCell ref="H63:H66"/>
    <mergeCell ref="H67:H70"/>
    <mergeCell ref="H71:H74"/>
    <mergeCell ref="H75:H78"/>
    <mergeCell ref="H79:H82"/>
    <mergeCell ref="H83:H86"/>
    <mergeCell ref="H87:H90"/>
    <mergeCell ref="H91:H94"/>
    <mergeCell ref="H95:H98"/>
    <mergeCell ref="H99:H102"/>
    <mergeCell ref="H103:H106"/>
    <mergeCell ref="H107:H110"/>
    <mergeCell ref="H111:H114"/>
    <mergeCell ref="H115:H118"/>
    <mergeCell ref="H119:H122"/>
    <mergeCell ref="H123:H126"/>
    <mergeCell ref="H127:H130"/>
    <mergeCell ref="H131:H134"/>
    <mergeCell ref="H135:H138"/>
    <mergeCell ref="H139:H142"/>
    <mergeCell ref="H143:H146"/>
    <mergeCell ref="H147:H150"/>
    <mergeCell ref="H151:H154"/>
    <mergeCell ref="H155:H158"/>
    <mergeCell ref="H159:H162"/>
    <mergeCell ref="H163:H166"/>
    <mergeCell ref="H167:H170"/>
    <mergeCell ref="H171:H174"/>
    <mergeCell ref="H175:H178"/>
    <mergeCell ref="H179:H182"/>
    <mergeCell ref="H183:H186"/>
    <mergeCell ref="H187:H190"/>
    <mergeCell ref="H191:H193"/>
    <mergeCell ref="H194:H197"/>
    <mergeCell ref="H198:H201"/>
    <mergeCell ref="H202:H205"/>
    <mergeCell ref="H206:H208"/>
    <mergeCell ref="H209:H212"/>
    <mergeCell ref="H213:H216"/>
    <mergeCell ref="H217:H220"/>
    <mergeCell ref="H221:H224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I55:I58"/>
    <mergeCell ref="I59:I62"/>
    <mergeCell ref="I63:I66"/>
    <mergeCell ref="I67:I70"/>
    <mergeCell ref="I71:I74"/>
    <mergeCell ref="I75:I78"/>
    <mergeCell ref="I79:I82"/>
    <mergeCell ref="I83:I86"/>
    <mergeCell ref="I87:I90"/>
    <mergeCell ref="I91:I94"/>
    <mergeCell ref="I95:I98"/>
    <mergeCell ref="I99:I102"/>
    <mergeCell ref="I103:I106"/>
    <mergeCell ref="I107:I110"/>
    <mergeCell ref="I111:I114"/>
    <mergeCell ref="I115:I118"/>
    <mergeCell ref="I119:I122"/>
    <mergeCell ref="I123:I126"/>
    <mergeCell ref="I127:I130"/>
    <mergeCell ref="I131:I134"/>
    <mergeCell ref="I135:I138"/>
    <mergeCell ref="I139:I142"/>
    <mergeCell ref="I143:I146"/>
    <mergeCell ref="I147:I150"/>
    <mergeCell ref="I151:I154"/>
    <mergeCell ref="I155:I158"/>
    <mergeCell ref="I159:I162"/>
    <mergeCell ref="I163:I166"/>
    <mergeCell ref="I167:I170"/>
    <mergeCell ref="I171:I174"/>
    <mergeCell ref="I175:I178"/>
    <mergeCell ref="I179:I182"/>
    <mergeCell ref="I183:I186"/>
    <mergeCell ref="I187:I190"/>
    <mergeCell ref="I191:I193"/>
    <mergeCell ref="I194:I197"/>
    <mergeCell ref="I198:I201"/>
    <mergeCell ref="I202:I205"/>
    <mergeCell ref="I206:I208"/>
    <mergeCell ref="I209:I212"/>
    <mergeCell ref="I213:I216"/>
    <mergeCell ref="I217:I220"/>
    <mergeCell ref="I221:I224"/>
    <mergeCell ref="J3:J6"/>
    <mergeCell ref="J7:J10"/>
    <mergeCell ref="J11:J14"/>
    <mergeCell ref="J15:J18"/>
    <mergeCell ref="J19:J22"/>
    <mergeCell ref="J23:J26"/>
    <mergeCell ref="J27:J30"/>
    <mergeCell ref="J31:J34"/>
    <mergeCell ref="J35:J38"/>
    <mergeCell ref="J39:J42"/>
    <mergeCell ref="J43:J46"/>
    <mergeCell ref="J47:J50"/>
    <mergeCell ref="J51:J54"/>
    <mergeCell ref="J55:J58"/>
    <mergeCell ref="J59:J62"/>
    <mergeCell ref="J63:J66"/>
    <mergeCell ref="J67:J70"/>
    <mergeCell ref="J71:J74"/>
    <mergeCell ref="J75:J78"/>
    <mergeCell ref="J79:J82"/>
    <mergeCell ref="J83:J86"/>
    <mergeCell ref="J87:J90"/>
    <mergeCell ref="J91:J94"/>
    <mergeCell ref="J95:J98"/>
    <mergeCell ref="J99:J102"/>
    <mergeCell ref="J103:J106"/>
    <mergeCell ref="J107:J110"/>
    <mergeCell ref="J111:J114"/>
    <mergeCell ref="J115:J118"/>
    <mergeCell ref="J119:J122"/>
    <mergeCell ref="J123:J126"/>
    <mergeCell ref="J127:J130"/>
    <mergeCell ref="J131:J134"/>
    <mergeCell ref="J135:J138"/>
    <mergeCell ref="J139:J142"/>
    <mergeCell ref="J143:J146"/>
    <mergeCell ref="J147:J150"/>
    <mergeCell ref="J151:J154"/>
    <mergeCell ref="J155:J158"/>
    <mergeCell ref="J159:J162"/>
    <mergeCell ref="J163:J166"/>
    <mergeCell ref="J167:J170"/>
    <mergeCell ref="J171:J174"/>
    <mergeCell ref="J175:J178"/>
    <mergeCell ref="J179:J182"/>
    <mergeCell ref="J183:J186"/>
    <mergeCell ref="J187:J190"/>
    <mergeCell ref="J191:J193"/>
    <mergeCell ref="J194:J197"/>
    <mergeCell ref="J198:J201"/>
    <mergeCell ref="J202:J205"/>
    <mergeCell ref="J206:J208"/>
    <mergeCell ref="J209:J212"/>
    <mergeCell ref="J213:J216"/>
    <mergeCell ref="J217:J220"/>
    <mergeCell ref="J221:J224"/>
  </mergeCells>
  <pageMargins left="0.393055555555556" right="0.393055555555556" top="0.590277777777778" bottom="0.590277777777778" header="0.511805555555556" footer="0.511805555555556"/>
  <pageSetup paperSize="9" scale="94" orientation="portrait" horizontalDpi="600" verticalDpi="600"/>
  <headerFooter/>
  <rowBreaks count="8" manualBreakCount="8">
    <brk id="22" max="255" man="1"/>
    <brk id="46" max="255" man="1"/>
    <brk id="70" max="255" man="1"/>
    <brk id="90" max="255" man="1"/>
    <brk id="110" max="255" man="1"/>
    <brk id="130" max="255" man="1"/>
    <brk id="154" max="255" man="1"/>
    <brk id="186" max="25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5"/>
  <sheetViews>
    <sheetView topLeftCell="A7" workbookViewId="0">
      <selection activeCell="L26" sqref="L26"/>
    </sheetView>
  </sheetViews>
  <sheetFormatPr defaultColWidth="9" defaultRowHeight="14.25"/>
  <cols>
    <col min="1" max="1" width="5.10833333333333" style="40" customWidth="1"/>
    <col min="2" max="2" width="7.10833333333333" style="40" customWidth="1"/>
    <col min="3" max="3" width="11.1083333333333" style="40" customWidth="1"/>
    <col min="4" max="4" width="4.10833333333333" style="40" customWidth="1"/>
    <col min="5" max="5" width="30.2166666666667" style="40" customWidth="1"/>
    <col min="6" max="6" width="8.10833333333333" style="40" customWidth="1"/>
    <col min="7" max="7" width="6.44166666666667" style="40" customWidth="1"/>
    <col min="8" max="8" width="4.88333333333333" style="41" customWidth="1"/>
    <col min="9" max="9" width="8" style="40" customWidth="1"/>
    <col min="10" max="10" width="7.775" style="40" customWidth="1"/>
    <col min="11" max="16384" width="9" style="40"/>
  </cols>
  <sheetData>
    <row r="1" ht="42.9" customHeight="1" spans="1:10">
      <c r="A1" s="42" t="s">
        <v>584</v>
      </c>
      <c r="B1" s="42"/>
      <c r="C1" s="42"/>
      <c r="D1" s="42"/>
      <c r="E1" s="42"/>
      <c r="F1" s="42"/>
      <c r="G1" s="42"/>
      <c r="H1" s="43"/>
      <c r="I1" s="42"/>
      <c r="J1" s="42"/>
    </row>
    <row r="2" ht="33" customHeight="1" spans="1:10">
      <c r="A2" s="44" t="s">
        <v>1</v>
      </c>
      <c r="B2" s="4" t="s">
        <v>2</v>
      </c>
      <c r="C2" s="4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11</v>
      </c>
    </row>
    <row r="3" ht="48" spans="1:10">
      <c r="A3" s="46" t="s">
        <v>38</v>
      </c>
      <c r="B3" s="24" t="s">
        <v>509</v>
      </c>
      <c r="C3" s="25" t="s">
        <v>14</v>
      </c>
      <c r="D3" s="26">
        <v>0.3</v>
      </c>
      <c r="E3" s="47" t="s">
        <v>585</v>
      </c>
      <c r="F3" s="28">
        <v>-5.25</v>
      </c>
      <c r="G3" s="48">
        <v>24.75</v>
      </c>
      <c r="H3" s="6"/>
      <c r="I3" s="37">
        <f>SUM(G3:G6)+H3</f>
        <v>92.75</v>
      </c>
      <c r="J3" s="4"/>
    </row>
    <row r="4" ht="18" customHeight="1" spans="1:10">
      <c r="A4" s="49"/>
      <c r="B4" s="24"/>
      <c r="C4" s="25" t="s">
        <v>16</v>
      </c>
      <c r="D4" s="26">
        <v>0.3</v>
      </c>
      <c r="E4" s="50" t="s">
        <v>287</v>
      </c>
      <c r="F4" s="28">
        <v>0</v>
      </c>
      <c r="G4" s="48">
        <v>30</v>
      </c>
      <c r="H4" s="6"/>
      <c r="I4" s="37"/>
      <c r="J4" s="4"/>
    </row>
    <row r="5" ht="27.9" customHeight="1" spans="1:10">
      <c r="A5" s="49"/>
      <c r="B5" s="24"/>
      <c r="C5" s="25" t="s">
        <v>18</v>
      </c>
      <c r="D5" s="26">
        <v>0.2</v>
      </c>
      <c r="E5" s="47" t="s">
        <v>586</v>
      </c>
      <c r="F5" s="28">
        <v>-2</v>
      </c>
      <c r="G5" s="37">
        <v>18</v>
      </c>
      <c r="H5" s="6"/>
      <c r="I5" s="37"/>
      <c r="J5" s="4"/>
    </row>
    <row r="6" ht="17.1" customHeight="1" spans="1:10">
      <c r="A6" s="49"/>
      <c r="B6" s="24"/>
      <c r="C6" s="25" t="s">
        <v>185</v>
      </c>
      <c r="D6" s="26">
        <v>0.2</v>
      </c>
      <c r="E6" s="47" t="s">
        <v>21</v>
      </c>
      <c r="F6" s="28">
        <v>0</v>
      </c>
      <c r="G6" s="37">
        <v>20</v>
      </c>
      <c r="H6" s="6"/>
      <c r="I6" s="37"/>
      <c r="J6" s="4"/>
    </row>
    <row r="7" ht="38.1" customHeight="1" spans="1:10">
      <c r="A7" s="49"/>
      <c r="B7" s="24" t="s">
        <v>186</v>
      </c>
      <c r="C7" s="25" t="s">
        <v>14</v>
      </c>
      <c r="D7" s="26">
        <v>0.3</v>
      </c>
      <c r="E7" s="47" t="s">
        <v>511</v>
      </c>
      <c r="F7" s="28">
        <v>0</v>
      </c>
      <c r="G7" s="48">
        <v>30</v>
      </c>
      <c r="H7" s="29"/>
      <c r="I7" s="37">
        <f>SUM(G7:G10)+H7</f>
        <v>101</v>
      </c>
      <c r="J7" s="25"/>
    </row>
    <row r="8" ht="18" customHeight="1" spans="1:10">
      <c r="A8" s="49"/>
      <c r="B8" s="24"/>
      <c r="C8" s="25" t="s">
        <v>16</v>
      </c>
      <c r="D8" s="26">
        <v>0.3</v>
      </c>
      <c r="E8" s="50" t="s">
        <v>287</v>
      </c>
      <c r="F8" s="28">
        <v>0</v>
      </c>
      <c r="G8" s="48">
        <v>30</v>
      </c>
      <c r="H8" s="29"/>
      <c r="I8" s="37"/>
      <c r="J8" s="25"/>
    </row>
    <row r="9" ht="29.1" customHeight="1" spans="1:10">
      <c r="A9" s="49"/>
      <c r="B9" s="24"/>
      <c r="C9" s="25" t="s">
        <v>18</v>
      </c>
      <c r="D9" s="26">
        <v>0.2</v>
      </c>
      <c r="E9" s="47" t="s">
        <v>184</v>
      </c>
      <c r="F9" s="28">
        <v>1</v>
      </c>
      <c r="G9" s="37">
        <v>21</v>
      </c>
      <c r="H9" s="29"/>
      <c r="I9" s="37"/>
      <c r="J9" s="25"/>
    </row>
    <row r="10" ht="18" customHeight="1" spans="1:10">
      <c r="A10" s="51"/>
      <c r="B10" s="24"/>
      <c r="C10" s="25" t="s">
        <v>185</v>
      </c>
      <c r="D10" s="26">
        <v>0.2</v>
      </c>
      <c r="E10" s="47" t="s">
        <v>21</v>
      </c>
      <c r="F10" s="28"/>
      <c r="G10" s="37">
        <v>20</v>
      </c>
      <c r="H10" s="29"/>
      <c r="I10" s="37"/>
      <c r="J10" s="25"/>
    </row>
    <row r="11" ht="48" spans="1:10">
      <c r="A11" s="24" t="s">
        <v>43</v>
      </c>
      <c r="B11" s="24" t="s">
        <v>190</v>
      </c>
      <c r="C11" s="25" t="s">
        <v>14</v>
      </c>
      <c r="D11" s="26">
        <v>0.3</v>
      </c>
      <c r="E11" s="47" t="s">
        <v>587</v>
      </c>
      <c r="F11" s="28">
        <v>1.5</v>
      </c>
      <c r="G11" s="48">
        <v>31.5</v>
      </c>
      <c r="H11" s="29"/>
      <c r="I11" s="37">
        <f>SUM(G11:G14)+H11</f>
        <v>113.81</v>
      </c>
      <c r="J11" s="25"/>
    </row>
    <row r="12" ht="20.1" customHeight="1" spans="1:10">
      <c r="A12" s="24"/>
      <c r="B12" s="24"/>
      <c r="C12" s="25" t="s">
        <v>16</v>
      </c>
      <c r="D12" s="26">
        <v>0.3</v>
      </c>
      <c r="E12" s="50" t="s">
        <v>588</v>
      </c>
      <c r="F12" s="28">
        <v>11.31</v>
      </c>
      <c r="G12" s="48">
        <v>41.31</v>
      </c>
      <c r="H12" s="29"/>
      <c r="I12" s="37"/>
      <c r="J12" s="25"/>
    </row>
    <row r="13" ht="24" customHeight="1" spans="1:10">
      <c r="A13" s="24"/>
      <c r="B13" s="24"/>
      <c r="C13" s="25" t="s">
        <v>18</v>
      </c>
      <c r="D13" s="26">
        <v>0.2</v>
      </c>
      <c r="E13" s="47" t="s">
        <v>589</v>
      </c>
      <c r="F13" s="28">
        <v>1</v>
      </c>
      <c r="G13" s="37">
        <v>21</v>
      </c>
      <c r="H13" s="29"/>
      <c r="I13" s="37"/>
      <c r="J13" s="25"/>
    </row>
    <row r="14" ht="15" customHeight="1" spans="1:10">
      <c r="A14" s="24"/>
      <c r="B14" s="24"/>
      <c r="C14" s="25" t="s">
        <v>185</v>
      </c>
      <c r="D14" s="26">
        <v>0.2</v>
      </c>
      <c r="E14" s="47" t="s">
        <v>21</v>
      </c>
      <c r="F14" s="28">
        <v>0</v>
      </c>
      <c r="G14" s="37">
        <v>20</v>
      </c>
      <c r="H14" s="29"/>
      <c r="I14" s="37"/>
      <c r="J14" s="25"/>
    </row>
    <row r="15" ht="48.9" customHeight="1" spans="1:10">
      <c r="A15" s="24"/>
      <c r="B15" s="24" t="s">
        <v>193</v>
      </c>
      <c r="C15" s="25" t="s">
        <v>14</v>
      </c>
      <c r="D15" s="26">
        <v>0.3</v>
      </c>
      <c r="E15" s="47" t="s">
        <v>590</v>
      </c>
      <c r="F15" s="28">
        <v>-3.5</v>
      </c>
      <c r="G15" s="48">
        <v>26.5</v>
      </c>
      <c r="H15" s="29"/>
      <c r="I15" s="37">
        <f>SUM(G15:G18)+H15</f>
        <v>100.62</v>
      </c>
      <c r="J15" s="25"/>
    </row>
    <row r="16" ht="18" customHeight="1" spans="1:10">
      <c r="A16" s="24"/>
      <c r="B16" s="24"/>
      <c r="C16" s="25" t="s">
        <v>16</v>
      </c>
      <c r="D16" s="26">
        <v>0.3</v>
      </c>
      <c r="E16" s="50" t="s">
        <v>591</v>
      </c>
      <c r="F16" s="28">
        <v>3.12</v>
      </c>
      <c r="G16" s="48">
        <v>33.12</v>
      </c>
      <c r="H16" s="29"/>
      <c r="I16" s="37"/>
      <c r="J16" s="25"/>
    </row>
    <row r="17" ht="27" customHeight="1" spans="1:10">
      <c r="A17" s="24"/>
      <c r="B17" s="24"/>
      <c r="C17" s="25" t="s">
        <v>18</v>
      </c>
      <c r="D17" s="26">
        <v>0.2</v>
      </c>
      <c r="E17" s="47" t="s">
        <v>515</v>
      </c>
      <c r="F17" s="28">
        <v>1</v>
      </c>
      <c r="G17" s="37">
        <v>21</v>
      </c>
      <c r="H17" s="29"/>
      <c r="I17" s="37"/>
      <c r="J17" s="25"/>
    </row>
    <row r="18" ht="18.9" customHeight="1" spans="1:10">
      <c r="A18" s="24"/>
      <c r="B18" s="24"/>
      <c r="C18" s="25" t="s">
        <v>185</v>
      </c>
      <c r="D18" s="26">
        <v>0.2</v>
      </c>
      <c r="E18" s="47" t="s">
        <v>21</v>
      </c>
      <c r="F18" s="28">
        <v>0</v>
      </c>
      <c r="G18" s="37">
        <v>20</v>
      </c>
      <c r="H18" s="29"/>
      <c r="I18" s="37"/>
      <c r="J18" s="25"/>
    </row>
    <row r="19" ht="48" customHeight="1" spans="1:10">
      <c r="A19" s="24" t="s">
        <v>50</v>
      </c>
      <c r="B19" s="24" t="s">
        <v>197</v>
      </c>
      <c r="C19" s="25" t="s">
        <v>14</v>
      </c>
      <c r="D19" s="26">
        <v>0.3</v>
      </c>
      <c r="E19" s="47" t="s">
        <v>592</v>
      </c>
      <c r="F19" s="28">
        <v>-5.5</v>
      </c>
      <c r="G19" s="37">
        <v>24.5</v>
      </c>
      <c r="H19" s="29"/>
      <c r="I19" s="37">
        <f>SUM(G19:G22)+H19</f>
        <v>101.73</v>
      </c>
      <c r="J19" s="25"/>
    </row>
    <row r="20" ht="20.1" customHeight="1" spans="1:10">
      <c r="A20" s="24"/>
      <c r="B20" s="24"/>
      <c r="C20" s="25" t="s">
        <v>16</v>
      </c>
      <c r="D20" s="26">
        <v>0.3</v>
      </c>
      <c r="E20" s="50" t="s">
        <v>593</v>
      </c>
      <c r="F20" s="28">
        <v>10.23</v>
      </c>
      <c r="G20" s="37">
        <v>40.23</v>
      </c>
      <c r="H20" s="29"/>
      <c r="I20" s="37"/>
      <c r="J20" s="25"/>
    </row>
    <row r="21" ht="27" customHeight="1" spans="1:10">
      <c r="A21" s="24"/>
      <c r="B21" s="24"/>
      <c r="C21" s="25" t="s">
        <v>18</v>
      </c>
      <c r="D21" s="26">
        <v>0.2</v>
      </c>
      <c r="E21" s="47" t="s">
        <v>446</v>
      </c>
      <c r="F21" s="28">
        <v>1</v>
      </c>
      <c r="G21" s="37">
        <v>21</v>
      </c>
      <c r="H21" s="29"/>
      <c r="I21" s="37"/>
      <c r="J21" s="25"/>
    </row>
    <row r="22" ht="18" customHeight="1" spans="1:10">
      <c r="A22" s="24"/>
      <c r="B22" s="24"/>
      <c r="C22" s="25" t="s">
        <v>185</v>
      </c>
      <c r="D22" s="26">
        <v>0.2</v>
      </c>
      <c r="E22" s="47" t="s">
        <v>594</v>
      </c>
      <c r="F22" s="28">
        <v>-4</v>
      </c>
      <c r="G22" s="37">
        <v>16</v>
      </c>
      <c r="H22" s="29"/>
      <c r="I22" s="37"/>
      <c r="J22" s="25"/>
    </row>
    <row r="23" ht="51.9" customHeight="1" spans="1:10">
      <c r="A23" s="24" t="s">
        <v>50</v>
      </c>
      <c r="B23" s="24" t="s">
        <v>205</v>
      </c>
      <c r="C23" s="25" t="s">
        <v>14</v>
      </c>
      <c r="D23" s="26">
        <v>0.3</v>
      </c>
      <c r="E23" s="47" t="s">
        <v>595</v>
      </c>
      <c r="F23" s="29"/>
      <c r="G23" s="48">
        <v>30</v>
      </c>
      <c r="H23" s="29"/>
      <c r="I23" s="37">
        <f>SUM(G23:G26)+H23</f>
        <v>101</v>
      </c>
      <c r="J23" s="25"/>
    </row>
    <row r="24" ht="24.9" customHeight="1" spans="1:10">
      <c r="A24" s="24"/>
      <c r="B24" s="24"/>
      <c r="C24" s="25" t="s">
        <v>16</v>
      </c>
      <c r="D24" s="26">
        <v>0.3</v>
      </c>
      <c r="E24" s="50" t="s">
        <v>287</v>
      </c>
      <c r="F24" s="28"/>
      <c r="G24" s="48">
        <v>30</v>
      </c>
      <c r="H24" s="29"/>
      <c r="I24" s="37"/>
      <c r="J24" s="25"/>
    </row>
    <row r="25" ht="30.9" customHeight="1" spans="1:13">
      <c r="A25" s="24"/>
      <c r="B25" s="24"/>
      <c r="C25" s="25" t="s">
        <v>18</v>
      </c>
      <c r="D25" s="26">
        <v>0.2</v>
      </c>
      <c r="E25" s="47" t="s">
        <v>446</v>
      </c>
      <c r="F25" s="28">
        <v>1</v>
      </c>
      <c r="G25" s="37">
        <v>21</v>
      </c>
      <c r="H25" s="29"/>
      <c r="I25" s="37"/>
      <c r="J25" s="25"/>
      <c r="M25" s="40" t="s">
        <v>377</v>
      </c>
    </row>
    <row r="26" ht="21" customHeight="1" spans="1:10">
      <c r="A26" s="24"/>
      <c r="B26" s="24"/>
      <c r="C26" s="25" t="s">
        <v>185</v>
      </c>
      <c r="D26" s="26">
        <v>0.2</v>
      </c>
      <c r="E26" s="47" t="s">
        <v>21</v>
      </c>
      <c r="F26" s="28"/>
      <c r="G26" s="37">
        <v>20</v>
      </c>
      <c r="H26" s="29"/>
      <c r="I26" s="37"/>
      <c r="J26" s="25"/>
    </row>
    <row r="27" ht="45.9" customHeight="1" spans="1:10">
      <c r="A27" s="24" t="s">
        <v>330</v>
      </c>
      <c r="B27" s="24" t="s">
        <v>378</v>
      </c>
      <c r="C27" s="25" t="s">
        <v>14</v>
      </c>
      <c r="D27" s="26">
        <v>0.3</v>
      </c>
      <c r="E27" s="47" t="s">
        <v>596</v>
      </c>
      <c r="F27" s="29"/>
      <c r="G27" s="48">
        <v>30</v>
      </c>
      <c r="H27" s="29"/>
      <c r="I27" s="37">
        <f>SUM(G27:G30)+H27</f>
        <v>101.36</v>
      </c>
      <c r="J27" s="25"/>
    </row>
    <row r="28" ht="21" customHeight="1" spans="1:10">
      <c r="A28" s="24"/>
      <c r="B28" s="24"/>
      <c r="C28" s="25" t="s">
        <v>16</v>
      </c>
      <c r="D28" s="26">
        <v>0.3</v>
      </c>
      <c r="E28" s="50" t="s">
        <v>597</v>
      </c>
      <c r="F28" s="28">
        <v>0.36</v>
      </c>
      <c r="G28" s="48">
        <v>30.36</v>
      </c>
      <c r="H28" s="29"/>
      <c r="I28" s="37"/>
      <c r="J28" s="25"/>
    </row>
    <row r="29" ht="24" spans="1:10">
      <c r="A29" s="24"/>
      <c r="B29" s="24"/>
      <c r="C29" s="25" t="s">
        <v>18</v>
      </c>
      <c r="D29" s="26">
        <v>0.2</v>
      </c>
      <c r="E29" s="47" t="s">
        <v>446</v>
      </c>
      <c r="F29" s="28">
        <v>1</v>
      </c>
      <c r="G29" s="37">
        <v>21</v>
      </c>
      <c r="H29" s="29"/>
      <c r="I29" s="37"/>
      <c r="J29" s="25"/>
    </row>
    <row r="30" ht="15.9" customHeight="1" spans="1:10">
      <c r="A30" s="24"/>
      <c r="B30" s="24"/>
      <c r="C30" s="25" t="s">
        <v>185</v>
      </c>
      <c r="D30" s="26">
        <v>0.2</v>
      </c>
      <c r="E30" s="47" t="s">
        <v>21</v>
      </c>
      <c r="F30" s="28"/>
      <c r="G30" s="37">
        <v>20</v>
      </c>
      <c r="H30" s="29"/>
      <c r="I30" s="37"/>
      <c r="J30" s="25"/>
    </row>
    <row r="31" ht="48" spans="1:10">
      <c r="A31" s="24" t="s">
        <v>208</v>
      </c>
      <c r="B31" s="24" t="s">
        <v>381</v>
      </c>
      <c r="C31" s="25" t="s">
        <v>14</v>
      </c>
      <c r="D31" s="26">
        <v>0.3</v>
      </c>
      <c r="E31" s="47" t="s">
        <v>598</v>
      </c>
      <c r="F31" s="28">
        <v>-0.5</v>
      </c>
      <c r="G31" s="48">
        <v>29.5</v>
      </c>
      <c r="H31" s="29"/>
      <c r="I31" s="37">
        <f>SUM(G31:G34)+H31</f>
        <v>100</v>
      </c>
      <c r="J31" s="25"/>
    </row>
    <row r="32" ht="18" customHeight="1" spans="1:10">
      <c r="A32" s="24"/>
      <c r="B32" s="24"/>
      <c r="C32" s="25" t="s">
        <v>16</v>
      </c>
      <c r="D32" s="26">
        <v>0.3</v>
      </c>
      <c r="E32" s="50" t="s">
        <v>599</v>
      </c>
      <c r="F32" s="28">
        <v>1.5</v>
      </c>
      <c r="G32" s="48">
        <v>31.5</v>
      </c>
      <c r="H32" s="29"/>
      <c r="I32" s="37"/>
      <c r="J32" s="25"/>
    </row>
    <row r="33" ht="20.1" customHeight="1" spans="1:10">
      <c r="A33" s="24"/>
      <c r="B33" s="24"/>
      <c r="C33" s="25" t="s">
        <v>18</v>
      </c>
      <c r="D33" s="26">
        <v>0.2</v>
      </c>
      <c r="E33" s="47" t="s">
        <v>212</v>
      </c>
      <c r="F33" s="28">
        <v>-1</v>
      </c>
      <c r="G33" s="37">
        <v>19</v>
      </c>
      <c r="H33" s="29"/>
      <c r="I33" s="37"/>
      <c r="J33" s="25"/>
    </row>
    <row r="34" ht="18" customHeight="1" spans="1:10">
      <c r="A34" s="24"/>
      <c r="B34" s="24"/>
      <c r="C34" s="25" t="s">
        <v>185</v>
      </c>
      <c r="D34" s="26">
        <v>0.2</v>
      </c>
      <c r="E34" s="47" t="s">
        <v>21</v>
      </c>
      <c r="F34" s="28"/>
      <c r="G34" s="37">
        <v>20</v>
      </c>
      <c r="H34" s="29"/>
      <c r="I34" s="37"/>
      <c r="J34" s="25"/>
    </row>
    <row r="35" ht="36.9" customHeight="1" spans="1:10">
      <c r="A35" s="24"/>
      <c r="B35" s="24" t="s">
        <v>213</v>
      </c>
      <c r="C35" s="25" t="s">
        <v>14</v>
      </c>
      <c r="D35" s="26">
        <v>0.3</v>
      </c>
      <c r="E35" s="47" t="s">
        <v>595</v>
      </c>
      <c r="F35" s="28"/>
      <c r="G35" s="37">
        <v>30</v>
      </c>
      <c r="H35" s="29"/>
      <c r="I35" s="37">
        <f>SUM(G35:G38)+H35</f>
        <v>100.5</v>
      </c>
      <c r="J35" s="25"/>
    </row>
    <row r="36" ht="18" customHeight="1" spans="1:13">
      <c r="A36" s="24"/>
      <c r="B36" s="24"/>
      <c r="C36" s="25" t="s">
        <v>16</v>
      </c>
      <c r="D36" s="26">
        <v>0.3</v>
      </c>
      <c r="E36" s="50" t="s">
        <v>599</v>
      </c>
      <c r="F36" s="28">
        <v>1.5</v>
      </c>
      <c r="G36" s="48">
        <v>31.5</v>
      </c>
      <c r="H36" s="29"/>
      <c r="I36" s="37"/>
      <c r="J36" s="25"/>
      <c r="M36" s="40" t="s">
        <v>526</v>
      </c>
    </row>
    <row r="37" ht="18" customHeight="1" spans="1:10">
      <c r="A37" s="24"/>
      <c r="B37" s="24"/>
      <c r="C37" s="25" t="s">
        <v>18</v>
      </c>
      <c r="D37" s="26">
        <v>0.2</v>
      </c>
      <c r="E37" s="47" t="s">
        <v>212</v>
      </c>
      <c r="F37" s="28">
        <v>-1</v>
      </c>
      <c r="G37" s="37">
        <v>19</v>
      </c>
      <c r="H37" s="29"/>
      <c r="I37" s="37"/>
      <c r="J37" s="25"/>
    </row>
    <row r="38" ht="18" customHeight="1" spans="1:10">
      <c r="A38" s="24"/>
      <c r="B38" s="24"/>
      <c r="C38" s="25" t="s">
        <v>185</v>
      </c>
      <c r="D38" s="26">
        <v>0.2</v>
      </c>
      <c r="E38" s="47" t="s">
        <v>21</v>
      </c>
      <c r="F38" s="28"/>
      <c r="G38" s="37">
        <v>20</v>
      </c>
      <c r="H38" s="29"/>
      <c r="I38" s="37"/>
      <c r="J38" s="25"/>
    </row>
    <row r="39" ht="36" spans="1:14">
      <c r="A39" s="24"/>
      <c r="B39" s="24" t="s">
        <v>452</v>
      </c>
      <c r="C39" s="25" t="s">
        <v>14</v>
      </c>
      <c r="D39" s="26">
        <v>0.3</v>
      </c>
      <c r="E39" s="47" t="s">
        <v>527</v>
      </c>
      <c r="F39" s="28">
        <v>1.5</v>
      </c>
      <c r="G39" s="48">
        <v>31.5</v>
      </c>
      <c r="H39" s="29"/>
      <c r="I39" s="37">
        <f>SUM(G39:G42)+H39</f>
        <v>102.5</v>
      </c>
      <c r="J39" s="25"/>
      <c r="N39" s="40" t="s">
        <v>528</v>
      </c>
    </row>
    <row r="40" ht="18" customHeight="1" spans="1:10">
      <c r="A40" s="24"/>
      <c r="B40" s="24"/>
      <c r="C40" s="25" t="s">
        <v>16</v>
      </c>
      <c r="D40" s="26">
        <v>0.3</v>
      </c>
      <c r="E40" s="50" t="s">
        <v>211</v>
      </c>
      <c r="F40" s="28"/>
      <c r="G40" s="48">
        <v>30</v>
      </c>
      <c r="H40" s="29"/>
      <c r="I40" s="37"/>
      <c r="J40" s="25"/>
    </row>
    <row r="41" ht="24" customHeight="1" spans="1:10">
      <c r="A41" s="24"/>
      <c r="B41" s="24"/>
      <c r="C41" s="25" t="s">
        <v>18</v>
      </c>
      <c r="D41" s="26">
        <v>0.2</v>
      </c>
      <c r="E41" s="47" t="s">
        <v>446</v>
      </c>
      <c r="F41" s="28">
        <v>1</v>
      </c>
      <c r="G41" s="37">
        <v>21</v>
      </c>
      <c r="H41" s="29"/>
      <c r="I41" s="37"/>
      <c r="J41" s="25"/>
    </row>
    <row r="42" ht="18" customHeight="1" spans="1:10">
      <c r="A42" s="24"/>
      <c r="B42" s="24"/>
      <c r="C42" s="25" t="s">
        <v>185</v>
      </c>
      <c r="D42" s="26">
        <v>0.2</v>
      </c>
      <c r="E42" s="47" t="s">
        <v>21</v>
      </c>
      <c r="F42" s="28"/>
      <c r="G42" s="37">
        <v>20</v>
      </c>
      <c r="H42" s="29"/>
      <c r="I42" s="37"/>
      <c r="J42" s="25"/>
    </row>
    <row r="43" ht="48" spans="1:10">
      <c r="A43" s="24"/>
      <c r="B43" s="24" t="s">
        <v>454</v>
      </c>
      <c r="C43" s="25" t="s">
        <v>14</v>
      </c>
      <c r="D43" s="26">
        <v>0.3</v>
      </c>
      <c r="E43" s="47" t="s">
        <v>600</v>
      </c>
      <c r="F43" s="28">
        <v>1.5</v>
      </c>
      <c r="G43" s="48">
        <v>31.5</v>
      </c>
      <c r="H43" s="29"/>
      <c r="I43" s="37">
        <f>SUM(G43:G46)+H43</f>
        <v>102.5</v>
      </c>
      <c r="J43" s="25"/>
    </row>
    <row r="44" ht="18.9" customHeight="1" spans="1:10">
      <c r="A44" s="24"/>
      <c r="B44" s="24"/>
      <c r="C44" s="25" t="s">
        <v>16</v>
      </c>
      <c r="D44" s="26">
        <v>0.3</v>
      </c>
      <c r="E44" s="50" t="s">
        <v>211</v>
      </c>
      <c r="F44" s="28"/>
      <c r="G44" s="48">
        <v>30</v>
      </c>
      <c r="H44" s="29"/>
      <c r="I44" s="37"/>
      <c r="J44" s="25"/>
    </row>
    <row r="45" ht="24" customHeight="1" spans="1:10">
      <c r="A45" s="24"/>
      <c r="B45" s="24"/>
      <c r="C45" s="25" t="s">
        <v>18</v>
      </c>
      <c r="D45" s="26">
        <v>0.2</v>
      </c>
      <c r="E45" s="47" t="s">
        <v>446</v>
      </c>
      <c r="F45" s="28">
        <v>1</v>
      </c>
      <c r="G45" s="37">
        <v>21</v>
      </c>
      <c r="H45" s="29"/>
      <c r="I45" s="37"/>
      <c r="J45" s="25"/>
    </row>
    <row r="46" ht="18.9" customHeight="1" spans="1:18">
      <c r="A46" s="24"/>
      <c r="B46" s="24"/>
      <c r="C46" s="25" t="s">
        <v>185</v>
      </c>
      <c r="D46" s="26">
        <v>0.2</v>
      </c>
      <c r="E46" s="47" t="s">
        <v>21</v>
      </c>
      <c r="F46" s="28">
        <v>0</v>
      </c>
      <c r="G46" s="37">
        <v>20</v>
      </c>
      <c r="H46" s="29"/>
      <c r="I46" s="37"/>
      <c r="J46" s="25"/>
      <c r="R46" s="40" t="s">
        <v>530</v>
      </c>
    </row>
    <row r="47" ht="26.1" customHeight="1" spans="1:10">
      <c r="A47" s="24"/>
      <c r="B47" s="24" t="s">
        <v>220</v>
      </c>
      <c r="C47" s="25" t="s">
        <v>14</v>
      </c>
      <c r="D47" s="26">
        <v>0.3</v>
      </c>
      <c r="E47" s="47" t="s">
        <v>455</v>
      </c>
      <c r="F47" s="28">
        <v>1.5</v>
      </c>
      <c r="G47" s="48">
        <v>31.5</v>
      </c>
      <c r="H47" s="29"/>
      <c r="I47" s="37">
        <f>SUM(G47:G50)+H47</f>
        <v>101.5</v>
      </c>
      <c r="J47" s="25"/>
    </row>
    <row r="48" ht="21" customHeight="1" spans="1:10">
      <c r="A48" s="24"/>
      <c r="B48" s="24"/>
      <c r="C48" s="25" t="s">
        <v>16</v>
      </c>
      <c r="D48" s="26">
        <v>0.3</v>
      </c>
      <c r="E48" s="50" t="s">
        <v>211</v>
      </c>
      <c r="F48" s="28"/>
      <c r="G48" s="48">
        <v>30</v>
      </c>
      <c r="H48" s="29"/>
      <c r="I48" s="37"/>
      <c r="J48" s="25"/>
    </row>
    <row r="49" ht="20.1" customHeight="1" spans="1:10">
      <c r="A49" s="24"/>
      <c r="B49" s="24"/>
      <c r="C49" s="25" t="s">
        <v>18</v>
      </c>
      <c r="D49" s="26">
        <v>0.2</v>
      </c>
      <c r="E49" s="47" t="s">
        <v>299</v>
      </c>
      <c r="F49" s="28"/>
      <c r="G49" s="37">
        <v>20</v>
      </c>
      <c r="H49" s="29"/>
      <c r="I49" s="37"/>
      <c r="J49" s="25"/>
    </row>
    <row r="50" ht="18" customHeight="1" spans="1:10">
      <c r="A50" s="24"/>
      <c r="B50" s="24"/>
      <c r="C50" s="25" t="s">
        <v>185</v>
      </c>
      <c r="D50" s="26">
        <v>0.2</v>
      </c>
      <c r="E50" s="47" t="s">
        <v>21</v>
      </c>
      <c r="F50" s="28"/>
      <c r="G50" s="37">
        <v>20</v>
      </c>
      <c r="H50" s="29"/>
      <c r="I50" s="37"/>
      <c r="J50" s="25"/>
    </row>
    <row r="51" ht="36" customHeight="1" spans="1:10">
      <c r="A51" s="24"/>
      <c r="B51" s="24" t="s">
        <v>223</v>
      </c>
      <c r="C51" s="25" t="s">
        <v>14</v>
      </c>
      <c r="D51" s="26">
        <v>0.3</v>
      </c>
      <c r="E51" s="47" t="s">
        <v>601</v>
      </c>
      <c r="F51" s="28">
        <v>1.5</v>
      </c>
      <c r="G51" s="48">
        <v>31.5</v>
      </c>
      <c r="H51" s="29"/>
      <c r="I51" s="37">
        <f>SUM(G51:G54)+H51</f>
        <v>102.5</v>
      </c>
      <c r="J51" s="25"/>
    </row>
    <row r="52" ht="15.9" customHeight="1" spans="1:10">
      <c r="A52" s="24"/>
      <c r="B52" s="24"/>
      <c r="C52" s="25" t="s">
        <v>16</v>
      </c>
      <c r="D52" s="26">
        <v>0.3</v>
      </c>
      <c r="E52" s="50" t="s">
        <v>211</v>
      </c>
      <c r="F52" s="28"/>
      <c r="G52" s="48">
        <v>30</v>
      </c>
      <c r="H52" s="29"/>
      <c r="I52" s="37"/>
      <c r="J52" s="25"/>
    </row>
    <row r="53" ht="24" spans="1:10">
      <c r="A53" s="24"/>
      <c r="B53" s="24"/>
      <c r="C53" s="25" t="s">
        <v>18</v>
      </c>
      <c r="D53" s="26">
        <v>0.2</v>
      </c>
      <c r="E53" s="47" t="s">
        <v>446</v>
      </c>
      <c r="F53" s="28">
        <v>1</v>
      </c>
      <c r="G53" s="37">
        <v>21</v>
      </c>
      <c r="H53" s="29"/>
      <c r="I53" s="37"/>
      <c r="J53" s="25"/>
    </row>
    <row r="54" ht="18.9" customHeight="1" spans="1:10">
      <c r="A54" s="24"/>
      <c r="B54" s="24"/>
      <c r="C54" s="25" t="s">
        <v>185</v>
      </c>
      <c r="D54" s="26">
        <v>0.2</v>
      </c>
      <c r="E54" s="47" t="s">
        <v>21</v>
      </c>
      <c r="F54" s="28"/>
      <c r="G54" s="37">
        <v>20</v>
      </c>
      <c r="H54" s="29"/>
      <c r="I54" s="37"/>
      <c r="J54" s="25"/>
    </row>
    <row r="55" ht="30" customHeight="1" spans="1:10">
      <c r="A55" s="52" t="s">
        <v>179</v>
      </c>
      <c r="B55" s="52"/>
      <c r="C55" s="52"/>
      <c r="D55" s="52"/>
      <c r="E55" s="52"/>
      <c r="F55" s="52"/>
      <c r="G55" s="52"/>
      <c r="H55" s="53"/>
      <c r="I55" s="52"/>
      <c r="J55" s="52"/>
    </row>
  </sheetData>
  <mergeCells count="53">
    <mergeCell ref="A1:J1"/>
    <mergeCell ref="A55:J55"/>
    <mergeCell ref="A3:A10"/>
    <mergeCell ref="A11:A18"/>
    <mergeCell ref="A19:A22"/>
    <mergeCell ref="A23:A26"/>
    <mergeCell ref="A27:A30"/>
    <mergeCell ref="A31:A54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H7:H10"/>
    <mergeCell ref="H11:H14"/>
    <mergeCell ref="H15:H18"/>
    <mergeCell ref="H23:H26"/>
    <mergeCell ref="H31:H34"/>
    <mergeCell ref="H35:H38"/>
    <mergeCell ref="H39:H42"/>
    <mergeCell ref="H43:H46"/>
    <mergeCell ref="H47:H50"/>
    <mergeCell ref="H51:H54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J7:J10"/>
    <mergeCell ref="J11:J14"/>
    <mergeCell ref="J15:J18"/>
    <mergeCell ref="J23:J26"/>
    <mergeCell ref="J31:J34"/>
    <mergeCell ref="J39:J42"/>
    <mergeCell ref="J43:J46"/>
    <mergeCell ref="J47:J50"/>
    <mergeCell ref="J51:J54"/>
  </mergeCells>
  <pageMargins left="0.471527777777778" right="0.393055555555556" top="0.590277777777778" bottom="0.590277777777778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B27" sqref="B27:J31"/>
    </sheetView>
  </sheetViews>
  <sheetFormatPr defaultColWidth="8.88333333333333" defaultRowHeight="13.5"/>
  <cols>
    <col min="1" max="1" width="4.66666666666667" style="1" customWidth="1"/>
    <col min="2" max="2" width="11.1083333333333" style="1" customWidth="1"/>
    <col min="3" max="3" width="11.4416666666667" style="1" customWidth="1"/>
    <col min="4" max="4" width="8.88333333333333" style="1"/>
    <col min="5" max="5" width="52.3333333333333" style="1" customWidth="1"/>
    <col min="6" max="8" width="10.4416666666667" style="1" customWidth="1"/>
    <col min="9" max="9" width="9.88333333333333" style="1" customWidth="1"/>
    <col min="10" max="10" width="8.21666666666667" style="1" customWidth="1"/>
    <col min="11" max="16384" width="8.88333333333333" style="1"/>
  </cols>
  <sheetData>
    <row r="1" ht="50.25" customHeight="1" spans="1:10">
      <c r="A1" s="2" t="s">
        <v>602</v>
      </c>
      <c r="B1" s="2"/>
      <c r="C1" s="2"/>
      <c r="D1" s="2"/>
      <c r="E1" s="2"/>
      <c r="F1" s="2"/>
      <c r="G1" s="2"/>
      <c r="H1" s="2"/>
      <c r="I1" s="2"/>
      <c r="J1" s="2"/>
    </row>
    <row r="2" ht="22.5" customHeight="1" spans="1:10">
      <c r="A2" s="3" t="s">
        <v>603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7</v>
      </c>
      <c r="G2" s="5" t="s">
        <v>604</v>
      </c>
      <c r="H2" s="6" t="s">
        <v>8</v>
      </c>
      <c r="I2" s="4" t="s">
        <v>9</v>
      </c>
      <c r="J2" s="4" t="s">
        <v>11</v>
      </c>
    </row>
    <row r="3" ht="22.5" customHeight="1" spans="1:10">
      <c r="A3" s="7">
        <v>1</v>
      </c>
      <c r="B3" s="8" t="s">
        <v>605</v>
      </c>
      <c r="C3" s="9" t="s">
        <v>606</v>
      </c>
      <c r="D3" s="10">
        <v>0.2</v>
      </c>
      <c r="E3" s="9"/>
      <c r="F3" s="11">
        <f>100</f>
        <v>100</v>
      </c>
      <c r="G3" s="12">
        <f t="shared" ref="G3:G7" si="0">D3*F3</f>
        <v>20</v>
      </c>
      <c r="H3" s="13">
        <v>0</v>
      </c>
      <c r="I3" s="31">
        <f>G3+G4+G5+G6+G7-H3</f>
        <v>96.778</v>
      </c>
      <c r="J3" s="32" t="s">
        <v>78</v>
      </c>
    </row>
    <row r="4" ht="22.5" customHeight="1" spans="1:10">
      <c r="A4" s="14"/>
      <c r="B4" s="8"/>
      <c r="C4" s="9" t="s">
        <v>16</v>
      </c>
      <c r="D4" s="10">
        <v>0.2</v>
      </c>
      <c r="E4" s="9"/>
      <c r="F4" s="11">
        <v>100</v>
      </c>
      <c r="G4" s="12">
        <f t="shared" si="0"/>
        <v>20</v>
      </c>
      <c r="H4" s="15"/>
      <c r="I4" s="33"/>
      <c r="J4" s="34"/>
    </row>
    <row r="5" ht="22.5" customHeight="1" spans="1:10">
      <c r="A5" s="14"/>
      <c r="B5" s="8"/>
      <c r="C5" s="9" t="s">
        <v>607</v>
      </c>
      <c r="D5" s="10">
        <v>0.1</v>
      </c>
      <c r="E5" s="16" t="s">
        <v>608</v>
      </c>
      <c r="F5" s="17">
        <v>90.5</v>
      </c>
      <c r="G5" s="18">
        <f t="shared" si="0"/>
        <v>9.05</v>
      </c>
      <c r="H5" s="15"/>
      <c r="I5" s="33"/>
      <c r="J5" s="34"/>
    </row>
    <row r="6" ht="22.5" customHeight="1" spans="1:10">
      <c r="A6" s="14"/>
      <c r="B6" s="8"/>
      <c r="C6" s="9" t="s">
        <v>609</v>
      </c>
      <c r="D6" s="10">
        <v>0.1</v>
      </c>
      <c r="E6" s="17" t="s">
        <v>610</v>
      </c>
      <c r="F6" s="19">
        <f>100+1.28</f>
        <v>101.28</v>
      </c>
      <c r="G6" s="12">
        <f t="shared" si="0"/>
        <v>10.128</v>
      </c>
      <c r="H6" s="15"/>
      <c r="I6" s="33"/>
      <c r="J6" s="34"/>
    </row>
    <row r="7" ht="30" customHeight="1" spans="1:10">
      <c r="A7" s="20"/>
      <c r="B7" s="8"/>
      <c r="C7" s="9" t="s">
        <v>611</v>
      </c>
      <c r="D7" s="10">
        <v>0.4</v>
      </c>
      <c r="E7" s="17" t="s">
        <v>612</v>
      </c>
      <c r="F7" s="19">
        <v>94</v>
      </c>
      <c r="G7" s="12">
        <f t="shared" si="0"/>
        <v>37.6</v>
      </c>
      <c r="H7" s="21"/>
      <c r="I7" s="35"/>
      <c r="J7" s="36"/>
    </row>
    <row r="8" ht="34" customHeight="1" spans="1:10">
      <c r="A8" s="22">
        <v>1</v>
      </c>
      <c r="B8" s="8" t="s">
        <v>613</v>
      </c>
      <c r="C8" s="9" t="s">
        <v>606</v>
      </c>
      <c r="D8" s="10">
        <v>0.2</v>
      </c>
      <c r="E8" s="9" t="s">
        <v>614</v>
      </c>
      <c r="F8" s="11">
        <f>100-2</f>
        <v>98</v>
      </c>
      <c r="G8" s="18">
        <f t="shared" ref="G8:G12" si="1">F8*D8</f>
        <v>19.6</v>
      </c>
      <c r="H8" s="18">
        <v>0</v>
      </c>
      <c r="I8" s="12">
        <f>G8+G9+G10+G11+G12</f>
        <v>98.97</v>
      </c>
      <c r="J8" s="9" t="s">
        <v>615</v>
      </c>
    </row>
    <row r="9" ht="27" customHeight="1" spans="1:10">
      <c r="A9" s="22"/>
      <c r="B9" s="8"/>
      <c r="C9" s="9" t="s">
        <v>16</v>
      </c>
      <c r="D9" s="10">
        <v>0.2</v>
      </c>
      <c r="E9" s="9" t="s">
        <v>616</v>
      </c>
      <c r="F9" s="11">
        <f>100-3.64</f>
        <v>96.36</v>
      </c>
      <c r="G9" s="18">
        <f t="shared" si="1"/>
        <v>19.272</v>
      </c>
      <c r="H9" s="18"/>
      <c r="I9" s="12"/>
      <c r="J9" s="9"/>
    </row>
    <row r="10" ht="30" customHeight="1" spans="1:10">
      <c r="A10" s="22"/>
      <c r="B10" s="8"/>
      <c r="C10" s="9" t="s">
        <v>607</v>
      </c>
      <c r="D10" s="10">
        <v>0.1</v>
      </c>
      <c r="E10" s="9"/>
      <c r="F10" s="11">
        <f>100</f>
        <v>100</v>
      </c>
      <c r="G10" s="18">
        <f t="shared" si="1"/>
        <v>10</v>
      </c>
      <c r="H10" s="18"/>
      <c r="I10" s="12"/>
      <c r="J10" s="9"/>
    </row>
    <row r="11" ht="39" customHeight="1" spans="1:10">
      <c r="A11" s="22"/>
      <c r="B11" s="8"/>
      <c r="C11" s="9" t="s">
        <v>609</v>
      </c>
      <c r="D11" s="10">
        <v>0.1</v>
      </c>
      <c r="E11" s="9" t="s">
        <v>617</v>
      </c>
      <c r="F11" s="9">
        <f>100+0.98</f>
        <v>100.98</v>
      </c>
      <c r="G11" s="18">
        <f t="shared" si="1"/>
        <v>10.098</v>
      </c>
      <c r="H11" s="18"/>
      <c r="I11" s="12"/>
      <c r="J11" s="9"/>
    </row>
    <row r="12" ht="24" customHeight="1" spans="1:10">
      <c r="A12" s="22"/>
      <c r="B12" s="8"/>
      <c r="C12" s="9" t="s">
        <v>611</v>
      </c>
      <c r="D12" s="10">
        <v>0.4</v>
      </c>
      <c r="E12" s="9"/>
      <c r="F12" s="11">
        <f t="shared" ref="F12:F19" si="2">100</f>
        <v>100</v>
      </c>
      <c r="G12" s="18">
        <f t="shared" si="1"/>
        <v>40</v>
      </c>
      <c r="H12" s="18"/>
      <c r="I12" s="12"/>
      <c r="J12" s="9"/>
    </row>
    <row r="13" s="1" customFormat="1" ht="25" customHeight="1" spans="1:10">
      <c r="A13" s="23">
        <v>3</v>
      </c>
      <c r="B13" s="24" t="s">
        <v>618</v>
      </c>
      <c r="C13" s="25" t="s">
        <v>606</v>
      </c>
      <c r="D13" s="26">
        <v>0.3</v>
      </c>
      <c r="E13" s="27"/>
      <c r="F13" s="28">
        <f t="shared" si="2"/>
        <v>100</v>
      </c>
      <c r="G13" s="29">
        <f t="shared" ref="G13:G21" si="3">F13*D13</f>
        <v>30</v>
      </c>
      <c r="H13" s="29">
        <v>0</v>
      </c>
      <c r="I13" s="37">
        <f>G13+G14+G15+G16+H13</f>
        <v>96.88</v>
      </c>
      <c r="J13" s="38" t="s">
        <v>619</v>
      </c>
    </row>
    <row r="14" s="1" customFormat="1" ht="25" customHeight="1" spans="1:10">
      <c r="A14" s="23"/>
      <c r="B14" s="24"/>
      <c r="C14" s="25" t="s">
        <v>16</v>
      </c>
      <c r="D14" s="26">
        <v>0.3</v>
      </c>
      <c r="E14" s="29" t="s">
        <v>620</v>
      </c>
      <c r="F14" s="28">
        <f>100-2</f>
        <v>98</v>
      </c>
      <c r="G14" s="29">
        <f t="shared" si="3"/>
        <v>29.4</v>
      </c>
      <c r="H14" s="29"/>
      <c r="I14" s="37"/>
      <c r="J14" s="38"/>
    </row>
    <row r="15" s="1" customFormat="1" ht="73" customHeight="1" spans="1:10">
      <c r="A15" s="23"/>
      <c r="B15" s="24"/>
      <c r="C15" s="25" t="s">
        <v>621</v>
      </c>
      <c r="D15" s="26">
        <v>0.2</v>
      </c>
      <c r="E15" s="27" t="s">
        <v>622</v>
      </c>
      <c r="F15" s="28">
        <f>100+6-10</f>
        <v>96</v>
      </c>
      <c r="G15" s="29">
        <f t="shared" si="3"/>
        <v>19.2</v>
      </c>
      <c r="H15" s="29"/>
      <c r="I15" s="37"/>
      <c r="J15" s="38"/>
    </row>
    <row r="16" s="1" customFormat="1" ht="195" customHeight="1" spans="1:10">
      <c r="A16" s="23"/>
      <c r="B16" s="24"/>
      <c r="C16" s="25" t="s">
        <v>20</v>
      </c>
      <c r="D16" s="26">
        <v>0.2</v>
      </c>
      <c r="E16" s="30" t="s">
        <v>623</v>
      </c>
      <c r="F16" s="29">
        <v>91.4</v>
      </c>
      <c r="G16" s="29">
        <f t="shared" si="3"/>
        <v>18.28</v>
      </c>
      <c r="H16" s="29"/>
      <c r="I16" s="37"/>
      <c r="J16" s="38"/>
    </row>
    <row r="17" ht="24" customHeight="1" spans="1:10">
      <c r="A17" s="23">
        <v>4</v>
      </c>
      <c r="B17" s="8" t="s">
        <v>624</v>
      </c>
      <c r="C17" s="9" t="s">
        <v>606</v>
      </c>
      <c r="D17" s="10">
        <v>0.2</v>
      </c>
      <c r="E17" s="9"/>
      <c r="F17" s="11">
        <f t="shared" si="2"/>
        <v>100</v>
      </c>
      <c r="G17" s="18">
        <f t="shared" si="3"/>
        <v>20</v>
      </c>
      <c r="H17" s="18">
        <v>0</v>
      </c>
      <c r="I17" s="12">
        <f>G17+G18+G19+G20+G21</f>
        <v>97.213</v>
      </c>
      <c r="J17" s="39" t="s">
        <v>625</v>
      </c>
    </row>
    <row r="18" ht="24" customHeight="1" spans="1:10">
      <c r="A18" s="23"/>
      <c r="B18" s="8"/>
      <c r="C18" s="9" t="s">
        <v>16</v>
      </c>
      <c r="D18" s="10">
        <v>0.2</v>
      </c>
      <c r="E18" s="9"/>
      <c r="F18" s="11">
        <f t="shared" si="2"/>
        <v>100</v>
      </c>
      <c r="G18" s="18">
        <f t="shared" si="3"/>
        <v>20</v>
      </c>
      <c r="H18" s="18"/>
      <c r="I18" s="12"/>
      <c r="J18" s="39"/>
    </row>
    <row r="19" ht="24" customHeight="1" spans="1:10">
      <c r="A19" s="23"/>
      <c r="B19" s="8"/>
      <c r="C19" s="9" t="s">
        <v>607</v>
      </c>
      <c r="D19" s="10">
        <v>0.1</v>
      </c>
      <c r="E19" s="9" t="s">
        <v>626</v>
      </c>
      <c r="F19" s="11">
        <f t="shared" si="2"/>
        <v>100</v>
      </c>
      <c r="G19" s="18">
        <f t="shared" si="3"/>
        <v>10</v>
      </c>
      <c r="H19" s="18"/>
      <c r="I19" s="12"/>
      <c r="J19" s="39"/>
    </row>
    <row r="20" ht="27" customHeight="1" spans="1:10">
      <c r="A20" s="23"/>
      <c r="B20" s="8"/>
      <c r="C20" s="9" t="s">
        <v>609</v>
      </c>
      <c r="D20" s="10">
        <v>0.1</v>
      </c>
      <c r="E20" s="9" t="s">
        <v>627</v>
      </c>
      <c r="F20" s="11">
        <f>100+0.13</f>
        <v>100.13</v>
      </c>
      <c r="G20" s="18">
        <f t="shared" si="3"/>
        <v>10.013</v>
      </c>
      <c r="H20" s="18"/>
      <c r="I20" s="12"/>
      <c r="J20" s="39"/>
    </row>
    <row r="21" ht="24" customHeight="1" spans="1:10">
      <c r="A21" s="23"/>
      <c r="B21" s="8"/>
      <c r="C21" s="9" t="s">
        <v>611</v>
      </c>
      <c r="D21" s="10">
        <v>0.4</v>
      </c>
      <c r="E21" s="16" t="s">
        <v>628</v>
      </c>
      <c r="F21" s="11">
        <v>93</v>
      </c>
      <c r="G21" s="18">
        <f t="shared" si="3"/>
        <v>37.2</v>
      </c>
      <c r="H21" s="18"/>
      <c r="I21" s="12"/>
      <c r="J21" s="39"/>
    </row>
    <row r="22" ht="21" customHeight="1" spans="1:10">
      <c r="A22" s="23">
        <v>5</v>
      </c>
      <c r="B22" s="8" t="s">
        <v>629</v>
      </c>
      <c r="C22" s="9" t="s">
        <v>606</v>
      </c>
      <c r="D22" s="10">
        <v>0.2</v>
      </c>
      <c r="E22" s="17" t="s">
        <v>630</v>
      </c>
      <c r="F22" s="17">
        <f>100-4</f>
        <v>96</v>
      </c>
      <c r="G22" s="18">
        <f t="shared" ref="G22:G31" si="4">D22*F22</f>
        <v>19.2</v>
      </c>
      <c r="H22" s="18">
        <v>0</v>
      </c>
      <c r="I22" s="12">
        <f>G22+G23+G24+G25+G26</f>
        <v>95.664</v>
      </c>
      <c r="J22" s="9" t="s">
        <v>631</v>
      </c>
    </row>
    <row r="23" ht="24" customHeight="1" spans="1:10">
      <c r="A23" s="23"/>
      <c r="B23" s="8"/>
      <c r="C23" s="9" t="s">
        <v>16</v>
      </c>
      <c r="D23" s="10">
        <v>0.2</v>
      </c>
      <c r="E23" s="17"/>
      <c r="F23" s="17">
        <f>100</f>
        <v>100</v>
      </c>
      <c r="G23" s="18">
        <f t="shared" si="4"/>
        <v>20</v>
      </c>
      <c r="H23" s="18"/>
      <c r="I23" s="12"/>
      <c r="J23" s="9"/>
    </row>
    <row r="24" ht="18" customHeight="1" spans="1:10">
      <c r="A24" s="23"/>
      <c r="B24" s="8"/>
      <c r="C24" s="9" t="s">
        <v>607</v>
      </c>
      <c r="D24" s="10">
        <v>0.1</v>
      </c>
      <c r="E24" s="16" t="s">
        <v>632</v>
      </c>
      <c r="F24" s="17">
        <v>90.2</v>
      </c>
      <c r="G24" s="18">
        <f t="shared" si="4"/>
        <v>9.02</v>
      </c>
      <c r="H24" s="18"/>
      <c r="I24" s="12"/>
      <c r="J24" s="9"/>
    </row>
    <row r="25" ht="33" customHeight="1" spans="1:10">
      <c r="A25" s="23"/>
      <c r="B25" s="8"/>
      <c r="C25" s="9" t="s">
        <v>609</v>
      </c>
      <c r="D25" s="10">
        <v>0.1</v>
      </c>
      <c r="E25" s="17" t="s">
        <v>633</v>
      </c>
      <c r="F25" s="17">
        <f>100+1.24</f>
        <v>101.24</v>
      </c>
      <c r="G25" s="18">
        <f t="shared" si="4"/>
        <v>10.124</v>
      </c>
      <c r="H25" s="18"/>
      <c r="I25" s="12"/>
      <c r="J25" s="9"/>
    </row>
    <row r="26" ht="21.75" customHeight="1" spans="1:10">
      <c r="A26" s="23"/>
      <c r="B26" s="8"/>
      <c r="C26" s="9" t="s">
        <v>611</v>
      </c>
      <c r="D26" s="10">
        <v>0.4</v>
      </c>
      <c r="E26" s="16" t="s">
        <v>634</v>
      </c>
      <c r="F26" s="17">
        <v>93.3</v>
      </c>
      <c r="G26" s="18">
        <f t="shared" si="4"/>
        <v>37.32</v>
      </c>
      <c r="H26" s="18"/>
      <c r="I26" s="12"/>
      <c r="J26" s="9"/>
    </row>
    <row r="27" ht="24" customHeight="1" spans="1:10">
      <c r="A27" s="23">
        <v>6</v>
      </c>
      <c r="B27" s="8" t="s">
        <v>635</v>
      </c>
      <c r="C27" s="9" t="s">
        <v>606</v>
      </c>
      <c r="D27" s="10">
        <v>0.2</v>
      </c>
      <c r="E27" s="17" t="s">
        <v>636</v>
      </c>
      <c r="F27" s="17">
        <f>100-2</f>
        <v>98</v>
      </c>
      <c r="G27" s="18">
        <f t="shared" si="4"/>
        <v>19.6</v>
      </c>
      <c r="H27" s="18">
        <v>0</v>
      </c>
      <c r="I27" s="12">
        <f>G27+G28+G29+G30+G31</f>
        <v>94.616</v>
      </c>
      <c r="J27" s="9" t="s">
        <v>637</v>
      </c>
    </row>
    <row r="28" ht="24" customHeight="1" spans="1:10">
      <c r="A28" s="23"/>
      <c r="B28" s="8"/>
      <c r="C28" s="9" t="s">
        <v>16</v>
      </c>
      <c r="D28" s="10">
        <v>0.2</v>
      </c>
      <c r="E28" s="17"/>
      <c r="F28" s="17">
        <f>100</f>
        <v>100</v>
      </c>
      <c r="G28" s="18">
        <f t="shared" si="4"/>
        <v>20</v>
      </c>
      <c r="H28" s="18"/>
      <c r="I28" s="12"/>
      <c r="J28" s="9"/>
    </row>
    <row r="29" ht="24" customHeight="1" spans="1:10">
      <c r="A29" s="23"/>
      <c r="B29" s="8"/>
      <c r="C29" s="9" t="s">
        <v>607</v>
      </c>
      <c r="D29" s="10">
        <v>0.1</v>
      </c>
      <c r="E29" s="16" t="s">
        <v>638</v>
      </c>
      <c r="F29" s="17">
        <v>90.1</v>
      </c>
      <c r="G29" s="18">
        <f t="shared" si="4"/>
        <v>9.01</v>
      </c>
      <c r="H29" s="18"/>
      <c r="I29" s="12"/>
      <c r="J29" s="9"/>
    </row>
    <row r="30" ht="31" customHeight="1" spans="1:10">
      <c r="A30" s="23"/>
      <c r="B30" s="8"/>
      <c r="C30" s="9" t="s">
        <v>609</v>
      </c>
      <c r="D30" s="10">
        <v>0.1</v>
      </c>
      <c r="E30" s="17" t="s">
        <v>639</v>
      </c>
      <c r="F30" s="17">
        <f>100+0.06</f>
        <v>100.06</v>
      </c>
      <c r="G30" s="18">
        <f t="shared" si="4"/>
        <v>10.006</v>
      </c>
      <c r="H30" s="18"/>
      <c r="I30" s="12"/>
      <c r="J30" s="9"/>
    </row>
    <row r="31" ht="24" customHeight="1" spans="1:10">
      <c r="A31" s="23"/>
      <c r="B31" s="8"/>
      <c r="C31" s="9" t="s">
        <v>611</v>
      </c>
      <c r="D31" s="10">
        <v>0.4</v>
      </c>
      <c r="E31" s="16" t="s">
        <v>640</v>
      </c>
      <c r="F31" s="17">
        <v>90</v>
      </c>
      <c r="G31" s="18">
        <f t="shared" si="4"/>
        <v>36</v>
      </c>
      <c r="H31" s="18"/>
      <c r="I31" s="12"/>
      <c r="J31" s="9"/>
    </row>
  </sheetData>
  <mergeCells count="31">
    <mergeCell ref="A1:J1"/>
    <mergeCell ref="A3:A7"/>
    <mergeCell ref="A8:A12"/>
    <mergeCell ref="A13:A16"/>
    <mergeCell ref="A17:A21"/>
    <mergeCell ref="A22:A26"/>
    <mergeCell ref="A27:A31"/>
    <mergeCell ref="B3:B7"/>
    <mergeCell ref="B8:B12"/>
    <mergeCell ref="B13:B16"/>
    <mergeCell ref="B17:B21"/>
    <mergeCell ref="B22:B26"/>
    <mergeCell ref="B27:B31"/>
    <mergeCell ref="H3:H7"/>
    <mergeCell ref="H8:H12"/>
    <mergeCell ref="H13:H16"/>
    <mergeCell ref="H17:H21"/>
    <mergeCell ref="H22:H26"/>
    <mergeCell ref="H27:H31"/>
    <mergeCell ref="I3:I7"/>
    <mergeCell ref="I8:I12"/>
    <mergeCell ref="I13:I16"/>
    <mergeCell ref="I17:I21"/>
    <mergeCell ref="I22:I26"/>
    <mergeCell ref="I27:I31"/>
    <mergeCell ref="J3:J7"/>
    <mergeCell ref="J8:J12"/>
    <mergeCell ref="J13:J16"/>
    <mergeCell ref="J17:J21"/>
    <mergeCell ref="J22:J26"/>
    <mergeCell ref="J27:J31"/>
  </mergeCells>
  <pageMargins left="0.511811023622047" right="0.511811023622047" top="0.354166666666667" bottom="0.354166666666667" header="0.31496062992126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view="pageBreakPreview" zoomScaleNormal="100" workbookViewId="0">
      <selection activeCell="L11" sqref="L11"/>
    </sheetView>
  </sheetViews>
  <sheetFormatPr defaultColWidth="9" defaultRowHeight="14.25"/>
  <cols>
    <col min="1" max="1" width="4.33333333333333" style="40" customWidth="1"/>
    <col min="2" max="2" width="6.66666666666667" style="40" customWidth="1"/>
    <col min="3" max="3" width="11.1083333333333" style="40" customWidth="1"/>
    <col min="4" max="4" width="4.10833333333333" style="40" customWidth="1"/>
    <col min="5" max="5" width="30.2166666666667" style="40" customWidth="1"/>
    <col min="6" max="6" width="5.44166666666667" style="40" customWidth="1"/>
    <col min="7" max="7" width="6.44166666666667" style="40" customWidth="1"/>
    <col min="8" max="8" width="0.108333333333333" style="41" customWidth="1"/>
    <col min="9" max="9" width="8" style="40" customWidth="1"/>
    <col min="10" max="10" width="7.775" style="40" customWidth="1"/>
    <col min="11" max="16384" width="9" style="40"/>
  </cols>
  <sheetData>
    <row r="1" ht="42.9" customHeight="1" spans="1:10">
      <c r="A1" s="2" t="s">
        <v>180</v>
      </c>
      <c r="B1" s="2"/>
      <c r="C1" s="2"/>
      <c r="D1" s="2"/>
      <c r="E1" s="2"/>
      <c r="F1" s="2"/>
      <c r="G1" s="2"/>
      <c r="H1" s="54"/>
      <c r="I1" s="2"/>
      <c r="J1" s="2"/>
    </row>
    <row r="2" ht="33" customHeight="1" spans="1:10">
      <c r="A2" s="44" t="s">
        <v>1</v>
      </c>
      <c r="B2" s="4" t="s">
        <v>2</v>
      </c>
      <c r="C2" s="4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11</v>
      </c>
    </row>
    <row r="3" ht="44.1" customHeight="1" spans="1:12">
      <c r="A3" s="24" t="s">
        <v>38</v>
      </c>
      <c r="B3" s="24" t="s">
        <v>181</v>
      </c>
      <c r="C3" s="72" t="s">
        <v>14</v>
      </c>
      <c r="D3" s="73">
        <v>0.3</v>
      </c>
      <c r="E3" s="74" t="s">
        <v>182</v>
      </c>
      <c r="F3" s="75"/>
      <c r="G3" s="79">
        <v>29</v>
      </c>
      <c r="H3" s="56"/>
      <c r="I3" s="37">
        <f>SUM(G3:G6)+H3</f>
        <v>98.5</v>
      </c>
      <c r="J3" s="69"/>
      <c r="L3" s="84"/>
    </row>
    <row r="4" ht="24" customHeight="1" spans="1:10">
      <c r="A4" s="24"/>
      <c r="B4" s="24"/>
      <c r="C4" s="72" t="s">
        <v>16</v>
      </c>
      <c r="D4" s="73">
        <v>0.3</v>
      </c>
      <c r="E4" s="77" t="s">
        <v>183</v>
      </c>
      <c r="F4" s="75">
        <v>-1.5</v>
      </c>
      <c r="G4" s="79">
        <v>28.5</v>
      </c>
      <c r="H4" s="57"/>
      <c r="I4" s="37"/>
      <c r="J4" s="70"/>
    </row>
    <row r="5" ht="30" customHeight="1" spans="1:10">
      <c r="A5" s="24"/>
      <c r="B5" s="24"/>
      <c r="C5" s="72" t="s">
        <v>18</v>
      </c>
      <c r="D5" s="73">
        <v>0.2</v>
      </c>
      <c r="E5" s="74" t="s">
        <v>184</v>
      </c>
      <c r="F5" s="75">
        <v>1</v>
      </c>
      <c r="G5" s="78">
        <v>21</v>
      </c>
      <c r="H5" s="57"/>
      <c r="I5" s="37"/>
      <c r="J5" s="70"/>
    </row>
    <row r="6" ht="21" customHeight="1" spans="1:10">
      <c r="A6" s="24"/>
      <c r="B6" s="24"/>
      <c r="C6" s="72" t="s">
        <v>185</v>
      </c>
      <c r="D6" s="73">
        <v>0.2</v>
      </c>
      <c r="E6" s="74" t="s">
        <v>21</v>
      </c>
      <c r="F6" s="75"/>
      <c r="G6" s="78">
        <v>20</v>
      </c>
      <c r="H6" s="58"/>
      <c r="I6" s="37"/>
      <c r="J6" s="71"/>
    </row>
    <row r="7" ht="38.1" customHeight="1" spans="1:10">
      <c r="A7" s="24"/>
      <c r="B7" s="24" t="s">
        <v>186</v>
      </c>
      <c r="C7" s="72" t="s">
        <v>14</v>
      </c>
      <c r="D7" s="73">
        <v>0.3</v>
      </c>
      <c r="E7" s="74" t="s">
        <v>187</v>
      </c>
      <c r="F7" s="75"/>
      <c r="G7" s="79">
        <v>28.5</v>
      </c>
      <c r="H7" s="56"/>
      <c r="I7" s="37">
        <f>SUM(G7:G10)+H7</f>
        <v>97.5</v>
      </c>
      <c r="J7" s="69"/>
    </row>
    <row r="8" ht="21.9" customHeight="1" spans="1:10">
      <c r="A8" s="24"/>
      <c r="B8" s="24"/>
      <c r="C8" s="72" t="s">
        <v>16</v>
      </c>
      <c r="D8" s="73">
        <v>0.3</v>
      </c>
      <c r="E8" s="77" t="s">
        <v>188</v>
      </c>
      <c r="F8" s="75"/>
      <c r="G8" s="79">
        <v>30</v>
      </c>
      <c r="H8" s="57"/>
      <c r="I8" s="37"/>
      <c r="J8" s="70"/>
    </row>
    <row r="9" ht="29.1" customHeight="1" spans="1:10">
      <c r="A9" s="24"/>
      <c r="B9" s="24"/>
      <c r="C9" s="72" t="s">
        <v>18</v>
      </c>
      <c r="D9" s="73">
        <v>0.2</v>
      </c>
      <c r="E9" s="74" t="s">
        <v>189</v>
      </c>
      <c r="F9" s="75">
        <v>-1</v>
      </c>
      <c r="G9" s="78">
        <v>19</v>
      </c>
      <c r="H9" s="57"/>
      <c r="I9" s="37"/>
      <c r="J9" s="70"/>
    </row>
    <row r="10" ht="21" customHeight="1" spans="1:10">
      <c r="A10" s="24"/>
      <c r="B10" s="24"/>
      <c r="C10" s="72" t="s">
        <v>185</v>
      </c>
      <c r="D10" s="73">
        <v>0.2</v>
      </c>
      <c r="E10" s="74" t="s">
        <v>21</v>
      </c>
      <c r="F10" s="75"/>
      <c r="G10" s="78">
        <v>20</v>
      </c>
      <c r="H10" s="58"/>
      <c r="I10" s="37"/>
      <c r="J10" s="71"/>
    </row>
    <row r="11" ht="39.9" customHeight="1" spans="1:10">
      <c r="A11" s="46" t="s">
        <v>43</v>
      </c>
      <c r="B11" s="24" t="s">
        <v>190</v>
      </c>
      <c r="C11" s="72" t="s">
        <v>14</v>
      </c>
      <c r="D11" s="73">
        <v>0.3</v>
      </c>
      <c r="E11" s="74" t="s">
        <v>191</v>
      </c>
      <c r="F11" s="75"/>
      <c r="G11" s="79">
        <v>28</v>
      </c>
      <c r="H11" s="56"/>
      <c r="I11" s="37">
        <f>SUM(G11:G14)+H11</f>
        <v>98</v>
      </c>
      <c r="J11" s="69"/>
    </row>
    <row r="12" ht="21" customHeight="1" spans="1:10">
      <c r="A12" s="49"/>
      <c r="B12" s="24"/>
      <c r="C12" s="72" t="s">
        <v>16</v>
      </c>
      <c r="D12" s="73">
        <v>0.3</v>
      </c>
      <c r="E12" s="77" t="s">
        <v>188</v>
      </c>
      <c r="F12" s="75">
        <v>0</v>
      </c>
      <c r="G12" s="79">
        <v>30</v>
      </c>
      <c r="H12" s="57"/>
      <c r="I12" s="37"/>
      <c r="J12" s="70"/>
    </row>
    <row r="13" ht="27" customHeight="1" spans="1:10">
      <c r="A13" s="49"/>
      <c r="B13" s="24"/>
      <c r="C13" s="72" t="s">
        <v>18</v>
      </c>
      <c r="D13" s="73">
        <v>0.2</v>
      </c>
      <c r="E13" s="74" t="s">
        <v>192</v>
      </c>
      <c r="F13" s="75">
        <v>0</v>
      </c>
      <c r="G13" s="78">
        <v>20</v>
      </c>
      <c r="H13" s="57"/>
      <c r="I13" s="37"/>
      <c r="J13" s="70"/>
    </row>
    <row r="14" ht="18.9" customHeight="1" spans="1:10">
      <c r="A14" s="49"/>
      <c r="B14" s="24"/>
      <c r="C14" s="72" t="s">
        <v>185</v>
      </c>
      <c r="D14" s="73">
        <v>0.2</v>
      </c>
      <c r="E14" s="74" t="s">
        <v>21</v>
      </c>
      <c r="F14" s="75">
        <v>0</v>
      </c>
      <c r="G14" s="78">
        <v>20</v>
      </c>
      <c r="H14" s="58"/>
      <c r="I14" s="37"/>
      <c r="J14" s="71"/>
    </row>
    <row r="15" ht="39" customHeight="1" spans="1:10">
      <c r="A15" s="49"/>
      <c r="B15" s="24" t="s">
        <v>193</v>
      </c>
      <c r="C15" s="72" t="s">
        <v>14</v>
      </c>
      <c r="D15" s="73">
        <v>0.3</v>
      </c>
      <c r="E15" s="74" t="s">
        <v>194</v>
      </c>
      <c r="F15" s="75"/>
      <c r="G15" s="79">
        <v>26.5</v>
      </c>
      <c r="H15" s="56"/>
      <c r="I15" s="37">
        <f>SUM(G15:G18)+H15</f>
        <v>94.56</v>
      </c>
      <c r="J15" s="69"/>
    </row>
    <row r="16" ht="23.1" customHeight="1" spans="1:10">
      <c r="A16" s="49"/>
      <c r="B16" s="24"/>
      <c r="C16" s="72" t="s">
        <v>16</v>
      </c>
      <c r="D16" s="73">
        <v>0.3</v>
      </c>
      <c r="E16" s="77" t="s">
        <v>195</v>
      </c>
      <c r="F16" s="75">
        <v>0.06</v>
      </c>
      <c r="G16" s="79">
        <v>30.06</v>
      </c>
      <c r="H16" s="57"/>
      <c r="I16" s="37"/>
      <c r="J16" s="70"/>
    </row>
    <row r="17" ht="27" customHeight="1" spans="1:10">
      <c r="A17" s="49"/>
      <c r="B17" s="24"/>
      <c r="C17" s="72" t="s">
        <v>18</v>
      </c>
      <c r="D17" s="73">
        <v>0.2</v>
      </c>
      <c r="E17" s="74" t="s">
        <v>196</v>
      </c>
      <c r="F17" s="75">
        <v>-2</v>
      </c>
      <c r="G17" s="78">
        <v>18</v>
      </c>
      <c r="H17" s="57"/>
      <c r="I17" s="37"/>
      <c r="J17" s="70"/>
    </row>
    <row r="18" ht="18" customHeight="1" spans="1:10">
      <c r="A18" s="51"/>
      <c r="B18" s="24"/>
      <c r="C18" s="72" t="s">
        <v>185</v>
      </c>
      <c r="D18" s="73">
        <v>0.2</v>
      </c>
      <c r="E18" s="74" t="s">
        <v>21</v>
      </c>
      <c r="F18" s="75">
        <v>0</v>
      </c>
      <c r="G18" s="78">
        <v>20</v>
      </c>
      <c r="H18" s="58"/>
      <c r="I18" s="37"/>
      <c r="J18" s="71"/>
    </row>
    <row r="19" ht="36" customHeight="1" spans="1:10">
      <c r="A19" s="46" t="s">
        <v>50</v>
      </c>
      <c r="B19" s="24" t="s">
        <v>197</v>
      </c>
      <c r="C19" s="72" t="s">
        <v>14</v>
      </c>
      <c r="D19" s="73">
        <v>0.3</v>
      </c>
      <c r="E19" s="74" t="s">
        <v>198</v>
      </c>
      <c r="F19" s="75"/>
      <c r="G19" s="78">
        <v>30</v>
      </c>
      <c r="H19" s="57"/>
      <c r="I19" s="37">
        <f>SUM(G19:G22)+H19</f>
        <v>102.93</v>
      </c>
      <c r="J19" s="70"/>
    </row>
    <row r="20" ht="24.9" customHeight="1" spans="1:10">
      <c r="A20" s="49"/>
      <c r="B20" s="24"/>
      <c r="C20" s="72" t="s">
        <v>16</v>
      </c>
      <c r="D20" s="73">
        <v>0.3</v>
      </c>
      <c r="E20" s="77" t="s">
        <v>199</v>
      </c>
      <c r="F20" s="75"/>
      <c r="G20" s="78">
        <v>30.93</v>
      </c>
      <c r="H20" s="57"/>
      <c r="I20" s="37"/>
      <c r="J20" s="70"/>
    </row>
    <row r="21" ht="24.9" customHeight="1" spans="1:10">
      <c r="A21" s="49"/>
      <c r="B21" s="24"/>
      <c r="C21" s="72" t="s">
        <v>18</v>
      </c>
      <c r="D21" s="73">
        <v>0.2</v>
      </c>
      <c r="E21" s="74" t="s">
        <v>200</v>
      </c>
      <c r="F21" s="75">
        <v>2</v>
      </c>
      <c r="G21" s="78">
        <v>22</v>
      </c>
      <c r="H21" s="57"/>
      <c r="I21" s="37"/>
      <c r="J21" s="70"/>
    </row>
    <row r="22" ht="23.1" customHeight="1" spans="1:10">
      <c r="A22" s="49"/>
      <c r="B22" s="24"/>
      <c r="C22" s="72" t="s">
        <v>185</v>
      </c>
      <c r="D22" s="73">
        <v>0.2</v>
      </c>
      <c r="E22" s="74" t="s">
        <v>21</v>
      </c>
      <c r="F22" s="75"/>
      <c r="G22" s="78">
        <v>20</v>
      </c>
      <c r="H22" s="57"/>
      <c r="I22" s="37"/>
      <c r="J22" s="70"/>
    </row>
    <row r="23" ht="39" customHeight="1" spans="1:10">
      <c r="A23" s="49"/>
      <c r="B23" s="24" t="s">
        <v>201</v>
      </c>
      <c r="C23" s="72" t="s">
        <v>14</v>
      </c>
      <c r="D23" s="73">
        <v>0.3</v>
      </c>
      <c r="E23" s="74" t="s">
        <v>202</v>
      </c>
      <c r="F23" s="75"/>
      <c r="G23" s="79">
        <v>26</v>
      </c>
      <c r="H23" s="80"/>
      <c r="I23" s="37">
        <f>SUM(G23:G26)+H23</f>
        <v>95.84</v>
      </c>
      <c r="J23" s="69"/>
    </row>
    <row r="24" ht="26.1" customHeight="1" spans="1:10">
      <c r="A24" s="49"/>
      <c r="B24" s="24"/>
      <c r="C24" s="72" t="s">
        <v>16</v>
      </c>
      <c r="D24" s="73">
        <v>0.3</v>
      </c>
      <c r="E24" s="77" t="s">
        <v>203</v>
      </c>
      <c r="F24" s="75">
        <v>0.84</v>
      </c>
      <c r="G24" s="79">
        <v>30.84</v>
      </c>
      <c r="H24" s="81"/>
      <c r="I24" s="37"/>
      <c r="J24" s="70"/>
    </row>
    <row r="25" ht="27.9" customHeight="1" spans="1:10">
      <c r="A25" s="49"/>
      <c r="B25" s="24"/>
      <c r="C25" s="72" t="s">
        <v>18</v>
      </c>
      <c r="D25" s="73">
        <v>0.2</v>
      </c>
      <c r="E25" s="74" t="s">
        <v>204</v>
      </c>
      <c r="F25" s="75">
        <v>-1</v>
      </c>
      <c r="G25" s="78">
        <v>19</v>
      </c>
      <c r="H25" s="81"/>
      <c r="I25" s="37"/>
      <c r="J25" s="70"/>
    </row>
    <row r="26" ht="23.1" customHeight="1" spans="1:10">
      <c r="A26" s="51"/>
      <c r="B26" s="24"/>
      <c r="C26" s="72" t="s">
        <v>185</v>
      </c>
      <c r="D26" s="73">
        <v>0.2</v>
      </c>
      <c r="E26" s="74" t="s">
        <v>21</v>
      </c>
      <c r="F26" s="75"/>
      <c r="G26" s="78">
        <v>20</v>
      </c>
      <c r="H26" s="82"/>
      <c r="I26" s="37"/>
      <c r="J26" s="71"/>
    </row>
    <row r="27" ht="36" customHeight="1" spans="1:10">
      <c r="A27" s="46" t="s">
        <v>50</v>
      </c>
      <c r="B27" s="24" t="s">
        <v>205</v>
      </c>
      <c r="C27" s="72" t="s">
        <v>14</v>
      </c>
      <c r="D27" s="73">
        <v>0.3</v>
      </c>
      <c r="E27" s="74" t="s">
        <v>206</v>
      </c>
      <c r="F27" s="76"/>
      <c r="G27" s="79">
        <v>29</v>
      </c>
      <c r="H27" s="56"/>
      <c r="I27" s="37">
        <f>SUM(G27:G30)+H27</f>
        <v>98.81</v>
      </c>
      <c r="J27" s="69"/>
    </row>
    <row r="28" ht="20.1" customHeight="1" spans="1:10">
      <c r="A28" s="49"/>
      <c r="B28" s="24"/>
      <c r="C28" s="72" t="s">
        <v>16</v>
      </c>
      <c r="D28" s="73">
        <v>0.3</v>
      </c>
      <c r="E28" s="77" t="s">
        <v>207</v>
      </c>
      <c r="F28" s="75">
        <v>0.81</v>
      </c>
      <c r="G28" s="79">
        <v>30.81</v>
      </c>
      <c r="H28" s="57"/>
      <c r="I28" s="37"/>
      <c r="J28" s="70"/>
    </row>
    <row r="29" ht="27.9" customHeight="1" spans="1:10">
      <c r="A29" s="49"/>
      <c r="B29" s="24"/>
      <c r="C29" s="72" t="s">
        <v>18</v>
      </c>
      <c r="D29" s="73">
        <v>0.2</v>
      </c>
      <c r="E29" s="74" t="s">
        <v>189</v>
      </c>
      <c r="F29" s="75">
        <v>-1</v>
      </c>
      <c r="G29" s="78">
        <v>19</v>
      </c>
      <c r="H29" s="57"/>
      <c r="I29" s="37"/>
      <c r="J29" s="70"/>
    </row>
    <row r="30" ht="21" customHeight="1" spans="1:10">
      <c r="A30" s="51"/>
      <c r="B30" s="24"/>
      <c r="C30" s="72" t="s">
        <v>185</v>
      </c>
      <c r="D30" s="73">
        <v>0.2</v>
      </c>
      <c r="E30" s="74" t="s">
        <v>21</v>
      </c>
      <c r="F30" s="75"/>
      <c r="G30" s="78">
        <v>20</v>
      </c>
      <c r="H30" s="58"/>
      <c r="I30" s="37"/>
      <c r="J30" s="71"/>
    </row>
    <row r="31" ht="33.9" customHeight="1" spans="1:10">
      <c r="A31" s="46" t="s">
        <v>208</v>
      </c>
      <c r="B31" s="24" t="s">
        <v>209</v>
      </c>
      <c r="C31" s="72" t="s">
        <v>14</v>
      </c>
      <c r="D31" s="73">
        <v>0.3</v>
      </c>
      <c r="E31" s="74" t="s">
        <v>210</v>
      </c>
      <c r="F31" s="83"/>
      <c r="G31" s="79">
        <v>31.5</v>
      </c>
      <c r="H31" s="56"/>
      <c r="I31" s="37">
        <f>SUM(G31:G34)+H31</f>
        <v>100.5</v>
      </c>
      <c r="J31" s="69"/>
    </row>
    <row r="32" ht="21" customHeight="1" spans="1:10">
      <c r="A32" s="49"/>
      <c r="B32" s="24"/>
      <c r="C32" s="72" t="s">
        <v>16</v>
      </c>
      <c r="D32" s="73">
        <v>0.3</v>
      </c>
      <c r="E32" s="77" t="s">
        <v>211</v>
      </c>
      <c r="F32" s="75"/>
      <c r="G32" s="79">
        <v>30</v>
      </c>
      <c r="H32" s="57"/>
      <c r="I32" s="37"/>
      <c r="J32" s="70"/>
    </row>
    <row r="33" ht="20.1" customHeight="1" spans="1:10">
      <c r="A33" s="49"/>
      <c r="B33" s="24"/>
      <c r="C33" s="72" t="s">
        <v>18</v>
      </c>
      <c r="D33" s="73">
        <v>0.2</v>
      </c>
      <c r="E33" s="74" t="s">
        <v>212</v>
      </c>
      <c r="F33" s="75">
        <v>-1</v>
      </c>
      <c r="G33" s="78">
        <v>19</v>
      </c>
      <c r="H33" s="57"/>
      <c r="I33" s="37"/>
      <c r="J33" s="70"/>
    </row>
    <row r="34" ht="18" customHeight="1" spans="1:10">
      <c r="A34" s="49"/>
      <c r="B34" s="24"/>
      <c r="C34" s="72" t="s">
        <v>185</v>
      </c>
      <c r="D34" s="73">
        <v>0.2</v>
      </c>
      <c r="E34" s="74" t="s">
        <v>21</v>
      </c>
      <c r="F34" s="75">
        <v>0</v>
      </c>
      <c r="G34" s="78">
        <v>20</v>
      </c>
      <c r="H34" s="58"/>
      <c r="I34" s="37"/>
      <c r="J34" s="71"/>
    </row>
    <row r="35" ht="36.9" customHeight="1" spans="1:10">
      <c r="A35" s="49"/>
      <c r="B35" s="46" t="s">
        <v>213</v>
      </c>
      <c r="C35" s="72" t="s">
        <v>14</v>
      </c>
      <c r="D35" s="73">
        <v>0.3</v>
      </c>
      <c r="E35" s="74" t="s">
        <v>214</v>
      </c>
      <c r="F35" s="75"/>
      <c r="G35" s="78">
        <v>31.5</v>
      </c>
      <c r="H35" s="57"/>
      <c r="I35" s="59">
        <f>SUM(G35:G38)+H35</f>
        <v>100.5</v>
      </c>
      <c r="J35" s="70"/>
    </row>
    <row r="36" ht="18" customHeight="1" spans="1:10">
      <c r="A36" s="49"/>
      <c r="B36" s="49"/>
      <c r="C36" s="72" t="s">
        <v>16</v>
      </c>
      <c r="D36" s="73">
        <v>0.3</v>
      </c>
      <c r="E36" s="77" t="s">
        <v>211</v>
      </c>
      <c r="F36" s="75"/>
      <c r="G36" s="78">
        <v>30</v>
      </c>
      <c r="H36" s="57"/>
      <c r="I36" s="60"/>
      <c r="J36" s="70"/>
    </row>
    <row r="37" ht="18" customHeight="1" spans="1:10">
      <c r="A37" s="49"/>
      <c r="B37" s="49"/>
      <c r="C37" s="72" t="s">
        <v>18</v>
      </c>
      <c r="D37" s="73">
        <v>0.2</v>
      </c>
      <c r="E37" s="74" t="s">
        <v>212</v>
      </c>
      <c r="F37" s="75">
        <v>-1</v>
      </c>
      <c r="G37" s="78">
        <v>19</v>
      </c>
      <c r="H37" s="57"/>
      <c r="I37" s="60"/>
      <c r="J37" s="70"/>
    </row>
    <row r="38" ht="18" customHeight="1" spans="1:10">
      <c r="A38" s="49"/>
      <c r="B38" s="51"/>
      <c r="C38" s="72" t="s">
        <v>185</v>
      </c>
      <c r="D38" s="73">
        <v>0.2</v>
      </c>
      <c r="E38" s="74" t="s">
        <v>21</v>
      </c>
      <c r="F38" s="75"/>
      <c r="G38" s="78">
        <v>20</v>
      </c>
      <c r="H38" s="57"/>
      <c r="I38" s="61"/>
      <c r="J38" s="70"/>
    </row>
    <row r="39" ht="35.1" customHeight="1" spans="1:10">
      <c r="A39" s="49"/>
      <c r="B39" s="24" t="s">
        <v>215</v>
      </c>
      <c r="C39" s="72" t="s">
        <v>14</v>
      </c>
      <c r="D39" s="73">
        <v>0.3</v>
      </c>
      <c r="E39" s="74" t="s">
        <v>216</v>
      </c>
      <c r="F39" s="75">
        <v>0</v>
      </c>
      <c r="G39" s="79">
        <v>31.5</v>
      </c>
      <c r="H39" s="56"/>
      <c r="I39" s="37">
        <f>SUM(G39:G42)+H39</f>
        <v>100.5</v>
      </c>
      <c r="J39" s="69"/>
    </row>
    <row r="40" ht="18" customHeight="1" spans="1:10">
      <c r="A40" s="49"/>
      <c r="B40" s="24"/>
      <c r="C40" s="72" t="s">
        <v>16</v>
      </c>
      <c r="D40" s="73">
        <v>0.3</v>
      </c>
      <c r="E40" s="77" t="s">
        <v>211</v>
      </c>
      <c r="F40" s="75"/>
      <c r="G40" s="79">
        <v>30</v>
      </c>
      <c r="H40" s="57"/>
      <c r="I40" s="37"/>
      <c r="J40" s="70"/>
    </row>
    <row r="41" ht="24" customHeight="1" spans="1:10">
      <c r="A41" s="49"/>
      <c r="B41" s="24"/>
      <c r="C41" s="72" t="s">
        <v>18</v>
      </c>
      <c r="D41" s="73">
        <v>0.2</v>
      </c>
      <c r="E41" s="74" t="s">
        <v>189</v>
      </c>
      <c r="F41" s="75">
        <v>-1</v>
      </c>
      <c r="G41" s="78">
        <v>19</v>
      </c>
      <c r="H41" s="57"/>
      <c r="I41" s="37"/>
      <c r="J41" s="70"/>
    </row>
    <row r="42" ht="18" customHeight="1" spans="1:10">
      <c r="A42" s="49"/>
      <c r="B42" s="24"/>
      <c r="C42" s="72" t="s">
        <v>185</v>
      </c>
      <c r="D42" s="73">
        <v>0.2</v>
      </c>
      <c r="E42" s="74" t="s">
        <v>21</v>
      </c>
      <c r="F42" s="75"/>
      <c r="G42" s="78">
        <v>20</v>
      </c>
      <c r="H42" s="58"/>
      <c r="I42" s="37"/>
      <c r="J42" s="71"/>
    </row>
    <row r="43" ht="36" customHeight="1" spans="1:10">
      <c r="A43" s="49"/>
      <c r="B43" s="24" t="s">
        <v>217</v>
      </c>
      <c r="C43" s="72" t="s">
        <v>14</v>
      </c>
      <c r="D43" s="73">
        <v>0.3</v>
      </c>
      <c r="E43" s="74" t="s">
        <v>218</v>
      </c>
      <c r="F43" s="75"/>
      <c r="G43" s="79">
        <v>30.5</v>
      </c>
      <c r="H43" s="56"/>
      <c r="I43" s="37">
        <f>SUM(G43:G46)+H43</f>
        <v>101.5</v>
      </c>
      <c r="J43" s="69"/>
    </row>
    <row r="44" ht="18.9" customHeight="1" spans="1:10">
      <c r="A44" s="49"/>
      <c r="B44" s="24"/>
      <c r="C44" s="72" t="s">
        <v>16</v>
      </c>
      <c r="D44" s="73">
        <v>0.3</v>
      </c>
      <c r="E44" s="77" t="s">
        <v>211</v>
      </c>
      <c r="F44" s="75"/>
      <c r="G44" s="79">
        <v>30</v>
      </c>
      <c r="H44" s="57"/>
      <c r="I44" s="37"/>
      <c r="J44" s="70"/>
    </row>
    <row r="45" ht="27.9" customHeight="1" spans="1:10">
      <c r="A45" s="49"/>
      <c r="B45" s="24"/>
      <c r="C45" s="72" t="s">
        <v>18</v>
      </c>
      <c r="D45" s="73">
        <v>0.2</v>
      </c>
      <c r="E45" s="74" t="s">
        <v>219</v>
      </c>
      <c r="F45" s="75">
        <v>1</v>
      </c>
      <c r="G45" s="78">
        <v>21</v>
      </c>
      <c r="H45" s="57"/>
      <c r="I45" s="37"/>
      <c r="J45" s="70"/>
    </row>
    <row r="46" ht="21.9" customHeight="1" spans="1:10">
      <c r="A46" s="49"/>
      <c r="B46" s="24"/>
      <c r="C46" s="72" t="s">
        <v>185</v>
      </c>
      <c r="D46" s="73">
        <v>0.2</v>
      </c>
      <c r="E46" s="74" t="s">
        <v>21</v>
      </c>
      <c r="F46" s="75">
        <v>0</v>
      </c>
      <c r="G46" s="78">
        <v>20</v>
      </c>
      <c r="H46" s="58"/>
      <c r="I46" s="37"/>
      <c r="J46" s="71"/>
    </row>
    <row r="47" ht="27" customHeight="1" spans="1:10">
      <c r="A47" s="49"/>
      <c r="B47" s="24" t="s">
        <v>220</v>
      </c>
      <c r="C47" s="72" t="s">
        <v>14</v>
      </c>
      <c r="D47" s="73">
        <v>0.3</v>
      </c>
      <c r="E47" s="74" t="s">
        <v>221</v>
      </c>
      <c r="F47" s="75"/>
      <c r="G47" s="79">
        <v>31.5</v>
      </c>
      <c r="H47" s="56"/>
      <c r="I47" s="37">
        <f>SUM(G47:G50)+H47</f>
        <v>102.5</v>
      </c>
      <c r="J47" s="69"/>
    </row>
    <row r="48" ht="21" customHeight="1" spans="1:10">
      <c r="A48" s="49"/>
      <c r="B48" s="24"/>
      <c r="C48" s="72" t="s">
        <v>16</v>
      </c>
      <c r="D48" s="73">
        <v>0.3</v>
      </c>
      <c r="E48" s="77" t="s">
        <v>211</v>
      </c>
      <c r="F48" s="75"/>
      <c r="G48" s="79">
        <v>30</v>
      </c>
      <c r="H48" s="57"/>
      <c r="I48" s="37"/>
      <c r="J48" s="70"/>
    </row>
    <row r="49" ht="20.1" customHeight="1" spans="1:10">
      <c r="A49" s="49"/>
      <c r="B49" s="24"/>
      <c r="C49" s="72" t="s">
        <v>18</v>
      </c>
      <c r="D49" s="73">
        <v>0.2</v>
      </c>
      <c r="E49" s="74" t="s">
        <v>222</v>
      </c>
      <c r="F49" s="75">
        <v>1</v>
      </c>
      <c r="G49" s="78">
        <v>21</v>
      </c>
      <c r="H49" s="57"/>
      <c r="I49" s="37"/>
      <c r="J49" s="70"/>
    </row>
    <row r="50" ht="18" customHeight="1" spans="1:10">
      <c r="A50" s="49"/>
      <c r="B50" s="24"/>
      <c r="C50" s="72" t="s">
        <v>185</v>
      </c>
      <c r="D50" s="73">
        <v>0.2</v>
      </c>
      <c r="E50" s="74" t="s">
        <v>21</v>
      </c>
      <c r="F50" s="75"/>
      <c r="G50" s="78">
        <v>20</v>
      </c>
      <c r="H50" s="58"/>
      <c r="I50" s="37"/>
      <c r="J50" s="71"/>
    </row>
    <row r="51" ht="41.25" customHeight="1" spans="1:10">
      <c r="A51" s="49"/>
      <c r="B51" s="24" t="s">
        <v>223</v>
      </c>
      <c r="C51" s="72" t="s">
        <v>14</v>
      </c>
      <c r="D51" s="73">
        <v>0.3</v>
      </c>
      <c r="E51" s="74" t="s">
        <v>224</v>
      </c>
      <c r="F51" s="75"/>
      <c r="G51" s="79">
        <v>29</v>
      </c>
      <c r="H51" s="56"/>
      <c r="I51" s="37">
        <f>SUM(G51:G54)+H51</f>
        <v>101</v>
      </c>
      <c r="J51" s="69"/>
    </row>
    <row r="52" ht="24" customHeight="1" spans="1:10">
      <c r="A52" s="49"/>
      <c r="B52" s="24"/>
      <c r="C52" s="72" t="s">
        <v>16</v>
      </c>
      <c r="D52" s="73">
        <v>0.3</v>
      </c>
      <c r="E52" s="77" t="s">
        <v>211</v>
      </c>
      <c r="F52" s="75"/>
      <c r="G52" s="79">
        <v>30</v>
      </c>
      <c r="H52" s="57"/>
      <c r="I52" s="37"/>
      <c r="J52" s="70"/>
    </row>
    <row r="53" ht="24" customHeight="1" spans="1:10">
      <c r="A53" s="49"/>
      <c r="B53" s="24"/>
      <c r="C53" s="72" t="s">
        <v>18</v>
      </c>
      <c r="D53" s="73">
        <v>0.2</v>
      </c>
      <c r="E53" s="74" t="s">
        <v>225</v>
      </c>
      <c r="F53" s="75">
        <v>2</v>
      </c>
      <c r="G53" s="78">
        <v>22</v>
      </c>
      <c r="H53" s="57"/>
      <c r="I53" s="37"/>
      <c r="J53" s="70"/>
    </row>
    <row r="54" ht="24" customHeight="1" spans="1:10">
      <c r="A54" s="51"/>
      <c r="B54" s="24"/>
      <c r="C54" s="72" t="s">
        <v>185</v>
      </c>
      <c r="D54" s="73">
        <v>0.2</v>
      </c>
      <c r="E54" s="74" t="s">
        <v>21</v>
      </c>
      <c r="F54" s="75"/>
      <c r="G54" s="78">
        <v>20</v>
      </c>
      <c r="H54" s="58"/>
      <c r="I54" s="37"/>
      <c r="J54" s="71"/>
    </row>
    <row r="55" ht="30" customHeight="1" spans="1:10">
      <c r="A55" s="67" t="s">
        <v>179</v>
      </c>
      <c r="B55" s="67"/>
      <c r="C55" s="67"/>
      <c r="D55" s="67"/>
      <c r="E55" s="67"/>
      <c r="F55" s="67"/>
      <c r="G55" s="67"/>
      <c r="H55" s="68"/>
      <c r="I55" s="67"/>
      <c r="J55" s="67"/>
    </row>
  </sheetData>
  <mergeCells count="56">
    <mergeCell ref="A1:J1"/>
    <mergeCell ref="A55:J55"/>
    <mergeCell ref="A3:A10"/>
    <mergeCell ref="A11:A18"/>
    <mergeCell ref="A19:A26"/>
    <mergeCell ref="A27:A30"/>
    <mergeCell ref="A31:A54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H3:H6"/>
    <mergeCell ref="H7:H10"/>
    <mergeCell ref="H11:H14"/>
    <mergeCell ref="H15:H18"/>
    <mergeCell ref="H23:H26"/>
    <mergeCell ref="H27:H30"/>
    <mergeCell ref="H31:H34"/>
    <mergeCell ref="H35:H38"/>
    <mergeCell ref="H39:H42"/>
    <mergeCell ref="H43:H46"/>
    <mergeCell ref="H47:H50"/>
    <mergeCell ref="H51:H54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J3:J6"/>
    <mergeCell ref="J7:J10"/>
    <mergeCell ref="J11:J14"/>
    <mergeCell ref="J15:J18"/>
    <mergeCell ref="J23:J26"/>
    <mergeCell ref="J27:J30"/>
    <mergeCell ref="J31:J34"/>
    <mergeCell ref="J39:J42"/>
    <mergeCell ref="J43:J46"/>
    <mergeCell ref="J47:J50"/>
    <mergeCell ref="J51:J54"/>
  </mergeCells>
  <pageMargins left="0.471527777777778" right="0.62916666666666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3"/>
  <sheetViews>
    <sheetView view="pageBreakPreview" zoomScaleNormal="100" topLeftCell="A118" workbookViewId="0">
      <selection activeCell="A1" sqref="$A1:$XFD16384"/>
    </sheetView>
  </sheetViews>
  <sheetFormatPr defaultColWidth="9" defaultRowHeight="14.25"/>
  <cols>
    <col min="1" max="1" width="3.21666666666667" style="40" customWidth="1"/>
    <col min="2" max="2" width="6" style="40" customWidth="1"/>
    <col min="3" max="3" width="11.1083333333333" style="40" customWidth="1"/>
    <col min="4" max="4" width="3.33333333333333" style="40" customWidth="1"/>
    <col min="5" max="5" width="32.8833333333333" style="40" customWidth="1"/>
    <col min="6" max="6" width="6" style="40" customWidth="1"/>
    <col min="7" max="7" width="6.21666666666667" style="40" customWidth="1"/>
    <col min="8" max="8" width="6.21666666666667" style="41" customWidth="1"/>
    <col min="9" max="10" width="6.66666666666667" style="40" customWidth="1"/>
    <col min="11" max="11" width="7.10833333333333" style="40" customWidth="1"/>
    <col min="12" max="16384" width="9" style="40"/>
  </cols>
  <sheetData>
    <row r="1" ht="51" customHeight="1" spans="1:11">
      <c r="A1" s="2" t="s">
        <v>226</v>
      </c>
      <c r="B1" s="2"/>
      <c r="C1" s="2"/>
      <c r="D1" s="2"/>
      <c r="E1" s="2"/>
      <c r="F1" s="2"/>
      <c r="G1" s="2"/>
      <c r="H1" s="54"/>
      <c r="I1" s="2"/>
      <c r="J1" s="2"/>
      <c r="K1" s="2"/>
    </row>
    <row r="2" ht="33" customHeight="1" spans="1:11">
      <c r="A2" s="44" t="s">
        <v>1</v>
      </c>
      <c r="B2" s="4" t="s">
        <v>2</v>
      </c>
      <c r="C2" s="4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4" t="s">
        <v>11</v>
      </c>
    </row>
    <row r="3" ht="24" customHeight="1" spans="1:11">
      <c r="A3" s="24" t="s">
        <v>12</v>
      </c>
      <c r="B3" s="24" t="s">
        <v>13</v>
      </c>
      <c r="C3" s="72" t="s">
        <v>14</v>
      </c>
      <c r="D3" s="73">
        <v>0.3</v>
      </c>
      <c r="E3" s="74" t="s">
        <v>227</v>
      </c>
      <c r="F3" s="75"/>
      <c r="G3" s="76">
        <f>0.3*RIGHT(E3,5)</f>
        <v>29.28</v>
      </c>
      <c r="H3" s="29"/>
      <c r="I3" s="37">
        <f>SUM(G3:G6)+H3</f>
        <v>103.75</v>
      </c>
      <c r="J3" s="37" t="e">
        <f>#REF!</f>
        <v>#REF!</v>
      </c>
      <c r="K3" s="25"/>
    </row>
    <row r="4" ht="27" customHeight="1" spans="1:11">
      <c r="A4" s="24"/>
      <c r="B4" s="24"/>
      <c r="C4" s="72" t="s">
        <v>16</v>
      </c>
      <c r="D4" s="73">
        <v>0.3</v>
      </c>
      <c r="E4" s="77" t="s">
        <v>228</v>
      </c>
      <c r="F4" s="75">
        <v>6.47</v>
      </c>
      <c r="G4" s="78">
        <v>36.47</v>
      </c>
      <c r="H4" s="29"/>
      <c r="I4" s="37"/>
      <c r="J4" s="37"/>
      <c r="K4" s="25"/>
    </row>
    <row r="5" ht="75" customHeight="1" spans="1:11">
      <c r="A5" s="24"/>
      <c r="B5" s="24"/>
      <c r="C5" s="72" t="s">
        <v>18</v>
      </c>
      <c r="D5" s="73">
        <v>0.2</v>
      </c>
      <c r="E5" s="74" t="s">
        <v>229</v>
      </c>
      <c r="F5" s="75">
        <v>-2</v>
      </c>
      <c r="G5" s="78">
        <v>18</v>
      </c>
      <c r="H5" s="29"/>
      <c r="I5" s="37"/>
      <c r="J5" s="37"/>
      <c r="K5" s="25"/>
    </row>
    <row r="6" ht="20.1" customHeight="1" spans="1:11">
      <c r="A6" s="24"/>
      <c r="B6" s="24"/>
      <c r="C6" s="72" t="s">
        <v>20</v>
      </c>
      <c r="D6" s="73">
        <v>0.2</v>
      </c>
      <c r="E6" s="74" t="s">
        <v>21</v>
      </c>
      <c r="F6" s="75"/>
      <c r="G6" s="78">
        <v>20</v>
      </c>
      <c r="H6" s="29"/>
      <c r="I6" s="37"/>
      <c r="J6" s="37"/>
      <c r="K6" s="25"/>
    </row>
    <row r="7" ht="21" customHeight="1" spans="1:11">
      <c r="A7" s="24"/>
      <c r="B7" s="24" t="s">
        <v>22</v>
      </c>
      <c r="C7" s="72" t="s">
        <v>14</v>
      </c>
      <c r="D7" s="73">
        <v>0.3</v>
      </c>
      <c r="E7" s="74" t="s">
        <v>230</v>
      </c>
      <c r="F7" s="75"/>
      <c r="G7" s="76">
        <f>0.3*RIGHT(E7,5)</f>
        <v>29.13</v>
      </c>
      <c r="H7" s="29"/>
      <c r="I7" s="37">
        <f>SUM(G7:G10)+H7</f>
        <v>103.6</v>
      </c>
      <c r="J7" s="37" t="e">
        <f>#REF!</f>
        <v>#REF!</v>
      </c>
      <c r="K7" s="25"/>
    </row>
    <row r="8" ht="27.9" customHeight="1" spans="1:11">
      <c r="A8" s="24"/>
      <c r="B8" s="24"/>
      <c r="C8" s="72" t="s">
        <v>16</v>
      </c>
      <c r="D8" s="73">
        <v>0.3</v>
      </c>
      <c r="E8" s="77" t="s">
        <v>228</v>
      </c>
      <c r="F8" s="75">
        <v>6.47</v>
      </c>
      <c r="G8" s="78">
        <v>36.47</v>
      </c>
      <c r="H8" s="29"/>
      <c r="I8" s="37"/>
      <c r="J8" s="37"/>
      <c r="K8" s="25"/>
    </row>
    <row r="9" ht="72" customHeight="1" spans="1:11">
      <c r="A9" s="24"/>
      <c r="B9" s="24"/>
      <c r="C9" s="72" t="s">
        <v>18</v>
      </c>
      <c r="D9" s="73">
        <v>0.2</v>
      </c>
      <c r="E9" s="74" t="s">
        <v>229</v>
      </c>
      <c r="F9" s="75">
        <v>-2</v>
      </c>
      <c r="G9" s="78">
        <v>18</v>
      </c>
      <c r="H9" s="29"/>
      <c r="I9" s="37"/>
      <c r="J9" s="37"/>
      <c r="K9" s="25"/>
    </row>
    <row r="10" ht="18.9" customHeight="1" spans="1:11">
      <c r="A10" s="24"/>
      <c r="B10" s="24"/>
      <c r="C10" s="72" t="s">
        <v>20</v>
      </c>
      <c r="D10" s="73">
        <v>0.2</v>
      </c>
      <c r="E10" s="74" t="s">
        <v>21</v>
      </c>
      <c r="F10" s="75"/>
      <c r="G10" s="78">
        <v>20</v>
      </c>
      <c r="H10" s="29"/>
      <c r="I10" s="37"/>
      <c r="J10" s="37"/>
      <c r="K10" s="25"/>
    </row>
    <row r="11" ht="21" customHeight="1" spans="1:11">
      <c r="A11" s="24" t="s">
        <v>23</v>
      </c>
      <c r="B11" s="24" t="s">
        <v>24</v>
      </c>
      <c r="C11" s="72" t="s">
        <v>14</v>
      </c>
      <c r="D11" s="73">
        <v>0.3</v>
      </c>
      <c r="E11" s="74" t="s">
        <v>231</v>
      </c>
      <c r="F11" s="75"/>
      <c r="G11" s="76">
        <f>0.3*RIGHT(E11,5)</f>
        <v>22.8</v>
      </c>
      <c r="H11" s="29"/>
      <c r="I11" s="37">
        <f>SUM(G11:G14)+H11</f>
        <v>102.37</v>
      </c>
      <c r="J11" s="37" t="e">
        <f>#REF!</f>
        <v>#REF!</v>
      </c>
      <c r="K11" s="25"/>
    </row>
    <row r="12" ht="24" spans="1:11">
      <c r="A12" s="24"/>
      <c r="B12" s="24"/>
      <c r="C12" s="72" t="s">
        <v>16</v>
      </c>
      <c r="D12" s="73">
        <v>0.3</v>
      </c>
      <c r="E12" s="77" t="s">
        <v>232</v>
      </c>
      <c r="F12" s="76">
        <v>8.57</v>
      </c>
      <c r="G12" s="78">
        <v>38.57</v>
      </c>
      <c r="H12" s="29"/>
      <c r="I12" s="37"/>
      <c r="J12" s="37"/>
      <c r="K12" s="25"/>
    </row>
    <row r="13" ht="60.75" spans="1:11">
      <c r="A13" s="24"/>
      <c r="B13" s="24"/>
      <c r="C13" s="72" t="s">
        <v>18</v>
      </c>
      <c r="D13" s="73">
        <v>0.2</v>
      </c>
      <c r="E13" s="74" t="s">
        <v>233</v>
      </c>
      <c r="F13" s="75">
        <v>1</v>
      </c>
      <c r="G13" s="78">
        <v>21</v>
      </c>
      <c r="H13" s="29"/>
      <c r="I13" s="37"/>
      <c r="J13" s="37"/>
      <c r="K13" s="25"/>
    </row>
    <row r="14" ht="18" customHeight="1" spans="1:11">
      <c r="A14" s="24"/>
      <c r="B14" s="24"/>
      <c r="C14" s="72" t="s">
        <v>20</v>
      </c>
      <c r="D14" s="73">
        <v>0.2</v>
      </c>
      <c r="E14" s="74" t="s">
        <v>21</v>
      </c>
      <c r="F14" s="75"/>
      <c r="G14" s="78">
        <v>20</v>
      </c>
      <c r="H14" s="29"/>
      <c r="I14" s="37"/>
      <c r="J14" s="37"/>
      <c r="K14" s="25"/>
    </row>
    <row r="15" ht="21" customHeight="1" spans="1:11">
      <c r="A15" s="24"/>
      <c r="B15" s="55" t="s">
        <v>28</v>
      </c>
      <c r="C15" s="72" t="s">
        <v>14</v>
      </c>
      <c r="D15" s="73">
        <v>0.3</v>
      </c>
      <c r="E15" s="74" t="s">
        <v>234</v>
      </c>
      <c r="F15" s="75"/>
      <c r="G15" s="76">
        <f>0.3*RIGHT(E15,5)</f>
        <v>23.1</v>
      </c>
      <c r="H15" s="29"/>
      <c r="I15" s="37">
        <f>SUM(G15:G18)+H15</f>
        <v>102.67</v>
      </c>
      <c r="J15" s="37" t="e">
        <f>#REF!</f>
        <v>#REF!</v>
      </c>
      <c r="K15" s="25"/>
    </row>
    <row r="16" ht="26.1" customHeight="1" spans="1:11">
      <c r="A16" s="24"/>
      <c r="B16" s="55"/>
      <c r="C16" s="72" t="s">
        <v>16</v>
      </c>
      <c r="D16" s="73">
        <v>0.3</v>
      </c>
      <c r="E16" s="77" t="s">
        <v>232</v>
      </c>
      <c r="F16" s="76">
        <v>8.57</v>
      </c>
      <c r="G16" s="78">
        <v>38.57</v>
      </c>
      <c r="H16" s="29"/>
      <c r="I16" s="37"/>
      <c r="J16" s="37"/>
      <c r="K16" s="25"/>
    </row>
    <row r="17" ht="63.9" customHeight="1" spans="1:11">
      <c r="A17" s="24"/>
      <c r="B17" s="55"/>
      <c r="C17" s="72" t="s">
        <v>18</v>
      </c>
      <c r="D17" s="73">
        <v>0.2</v>
      </c>
      <c r="E17" s="74" t="s">
        <v>235</v>
      </c>
      <c r="F17" s="75">
        <v>1</v>
      </c>
      <c r="G17" s="78">
        <v>21</v>
      </c>
      <c r="H17" s="29"/>
      <c r="I17" s="37"/>
      <c r="J17" s="37"/>
      <c r="K17" s="25"/>
    </row>
    <row r="18" ht="18" customHeight="1" spans="1:11">
      <c r="A18" s="24"/>
      <c r="B18" s="55"/>
      <c r="C18" s="72" t="s">
        <v>20</v>
      </c>
      <c r="D18" s="73">
        <v>0.2</v>
      </c>
      <c r="E18" s="74" t="s">
        <v>21</v>
      </c>
      <c r="F18" s="75"/>
      <c r="G18" s="78">
        <v>20</v>
      </c>
      <c r="H18" s="29"/>
      <c r="I18" s="37"/>
      <c r="J18" s="37"/>
      <c r="K18" s="25"/>
    </row>
    <row r="19" ht="18" customHeight="1" spans="1:11">
      <c r="A19" s="24" t="s">
        <v>31</v>
      </c>
      <c r="B19" s="24" t="s">
        <v>32</v>
      </c>
      <c r="C19" s="72" t="s">
        <v>14</v>
      </c>
      <c r="D19" s="73">
        <v>0.3</v>
      </c>
      <c r="E19" s="74" t="s">
        <v>61</v>
      </c>
      <c r="F19" s="75"/>
      <c r="G19" s="76">
        <f>0.3*RIGHT(E19,5)</f>
        <v>29.7</v>
      </c>
      <c r="H19" s="29"/>
      <c r="I19" s="37">
        <f>SUM(G19:G22)+H19</f>
        <v>103.7</v>
      </c>
      <c r="J19" s="37" t="e">
        <f>#REF!</f>
        <v>#REF!</v>
      </c>
      <c r="K19" s="25"/>
    </row>
    <row r="20" ht="18.9" customHeight="1" spans="1:11">
      <c r="A20" s="24"/>
      <c r="B20" s="24"/>
      <c r="C20" s="72" t="s">
        <v>16</v>
      </c>
      <c r="D20" s="73">
        <v>0.3</v>
      </c>
      <c r="E20" s="77" t="s">
        <v>34</v>
      </c>
      <c r="F20" s="75">
        <v>0</v>
      </c>
      <c r="G20" s="78">
        <v>30</v>
      </c>
      <c r="H20" s="29"/>
      <c r="I20" s="37"/>
      <c r="J20" s="37"/>
      <c r="K20" s="25"/>
    </row>
    <row r="21" ht="56.1" customHeight="1" spans="1:11">
      <c r="A21" s="24"/>
      <c r="B21" s="24"/>
      <c r="C21" s="72" t="s">
        <v>18</v>
      </c>
      <c r="D21" s="73">
        <v>0.2</v>
      </c>
      <c r="E21" s="74" t="s">
        <v>236</v>
      </c>
      <c r="F21" s="75">
        <v>4</v>
      </c>
      <c r="G21" s="78">
        <v>24</v>
      </c>
      <c r="H21" s="29"/>
      <c r="I21" s="37"/>
      <c r="J21" s="37"/>
      <c r="K21" s="25"/>
    </row>
    <row r="22" ht="18" customHeight="1" spans="1:11">
      <c r="A22" s="24"/>
      <c r="B22" s="24"/>
      <c r="C22" s="72" t="s">
        <v>20</v>
      </c>
      <c r="D22" s="73">
        <v>0.2</v>
      </c>
      <c r="E22" s="74" t="s">
        <v>21</v>
      </c>
      <c r="F22" s="75"/>
      <c r="G22" s="78">
        <v>20</v>
      </c>
      <c r="H22" s="29"/>
      <c r="I22" s="37"/>
      <c r="J22" s="37"/>
      <c r="K22" s="25"/>
    </row>
    <row r="23" ht="21" customHeight="1" spans="1:11">
      <c r="A23" s="24"/>
      <c r="B23" s="24" t="s">
        <v>36</v>
      </c>
      <c r="C23" s="72" t="s">
        <v>14</v>
      </c>
      <c r="D23" s="73">
        <v>0.3</v>
      </c>
      <c r="E23" s="74" t="s">
        <v>237</v>
      </c>
      <c r="F23" s="75"/>
      <c r="G23" s="76">
        <f>0.3*RIGHT(E23,5)</f>
        <v>29.25</v>
      </c>
      <c r="H23" s="29"/>
      <c r="I23" s="37">
        <f>SUM(G23:G26)+H23</f>
        <v>103.25</v>
      </c>
      <c r="J23" s="37" t="e">
        <f>#REF!</f>
        <v>#REF!</v>
      </c>
      <c r="K23" s="25"/>
    </row>
    <row r="24" ht="33" customHeight="1" spans="1:11">
      <c r="A24" s="24"/>
      <c r="B24" s="24"/>
      <c r="C24" s="72" t="s">
        <v>16</v>
      </c>
      <c r="D24" s="73">
        <v>0.3</v>
      </c>
      <c r="E24" s="77" t="s">
        <v>34</v>
      </c>
      <c r="F24" s="75">
        <v>0</v>
      </c>
      <c r="G24" s="78">
        <v>30</v>
      </c>
      <c r="H24" s="29"/>
      <c r="I24" s="37"/>
      <c r="J24" s="37"/>
      <c r="K24" s="25"/>
    </row>
    <row r="25" ht="77.1" customHeight="1" spans="1:11">
      <c r="A25" s="24"/>
      <c r="B25" s="24"/>
      <c r="C25" s="72" t="s">
        <v>18</v>
      </c>
      <c r="D25" s="73">
        <v>0.2</v>
      </c>
      <c r="E25" s="74" t="s">
        <v>236</v>
      </c>
      <c r="F25" s="75">
        <v>4</v>
      </c>
      <c r="G25" s="78">
        <v>24</v>
      </c>
      <c r="H25" s="29"/>
      <c r="I25" s="37"/>
      <c r="J25" s="37"/>
      <c r="K25" s="25"/>
    </row>
    <row r="26" ht="18" customHeight="1" spans="1:11">
      <c r="A26" s="24"/>
      <c r="B26" s="24"/>
      <c r="C26" s="72" t="s">
        <v>20</v>
      </c>
      <c r="D26" s="73">
        <v>0.2</v>
      </c>
      <c r="E26" s="74" t="s">
        <v>21</v>
      </c>
      <c r="F26" s="75"/>
      <c r="G26" s="78">
        <v>20</v>
      </c>
      <c r="H26" s="29"/>
      <c r="I26" s="37"/>
      <c r="J26" s="37"/>
      <c r="K26" s="25"/>
    </row>
    <row r="27" ht="18" customHeight="1" spans="1:11">
      <c r="A27" s="46" t="s">
        <v>38</v>
      </c>
      <c r="B27" s="24" t="s">
        <v>39</v>
      </c>
      <c r="C27" s="72" t="s">
        <v>14</v>
      </c>
      <c r="D27" s="73">
        <v>0.3</v>
      </c>
      <c r="E27" s="74" t="s">
        <v>238</v>
      </c>
      <c r="F27" s="75"/>
      <c r="G27" s="76">
        <f>0.3*RIGHT(E27,5)</f>
        <v>29.208</v>
      </c>
      <c r="H27" s="29"/>
      <c r="I27" s="37">
        <f>SUM(G27:G30)+H27</f>
        <v>96.458</v>
      </c>
      <c r="J27" s="37" t="e">
        <f>#REF!</f>
        <v>#REF!</v>
      </c>
      <c r="K27" s="25"/>
    </row>
    <row r="28" ht="27" customHeight="1" spans="1:11">
      <c r="A28" s="49"/>
      <c r="B28" s="24"/>
      <c r="C28" s="72" t="s">
        <v>16</v>
      </c>
      <c r="D28" s="73">
        <v>0.3</v>
      </c>
      <c r="E28" s="77" t="s">
        <v>41</v>
      </c>
      <c r="F28" s="75">
        <v>-0.75</v>
      </c>
      <c r="G28" s="78">
        <v>29.25</v>
      </c>
      <c r="H28" s="29"/>
      <c r="I28" s="37"/>
      <c r="J28" s="37"/>
      <c r="K28" s="25"/>
    </row>
    <row r="29" ht="57" customHeight="1" spans="1:11">
      <c r="A29" s="49"/>
      <c r="B29" s="24"/>
      <c r="C29" s="72" t="s">
        <v>18</v>
      </c>
      <c r="D29" s="73">
        <v>0.2</v>
      </c>
      <c r="E29" s="74" t="s">
        <v>239</v>
      </c>
      <c r="F29" s="75">
        <v>-2</v>
      </c>
      <c r="G29" s="78">
        <v>18</v>
      </c>
      <c r="H29" s="29"/>
      <c r="I29" s="37"/>
      <c r="J29" s="37"/>
      <c r="K29" s="25"/>
    </row>
    <row r="30" ht="18" customHeight="1" spans="1:11">
      <c r="A30" s="51"/>
      <c r="B30" s="24"/>
      <c r="C30" s="72" t="s">
        <v>20</v>
      </c>
      <c r="D30" s="73">
        <v>0.2</v>
      </c>
      <c r="E30" s="74" t="s">
        <v>21</v>
      </c>
      <c r="F30" s="75"/>
      <c r="G30" s="78">
        <v>20</v>
      </c>
      <c r="H30" s="29"/>
      <c r="I30" s="37"/>
      <c r="J30" s="37"/>
      <c r="K30" s="25"/>
    </row>
    <row r="31" ht="18" customHeight="1" spans="1:11">
      <c r="A31" s="24" t="s">
        <v>43</v>
      </c>
      <c r="B31" s="24" t="s">
        <v>44</v>
      </c>
      <c r="C31" s="72" t="s">
        <v>14</v>
      </c>
      <c r="D31" s="73">
        <v>0.3</v>
      </c>
      <c r="E31" s="74" t="s">
        <v>240</v>
      </c>
      <c r="F31" s="75"/>
      <c r="G31" s="76">
        <f>0.3*RIGHT(E31,5)</f>
        <v>25.08</v>
      </c>
      <c r="H31" s="29"/>
      <c r="I31" s="37">
        <f>SUM(G31:G34)+H31</f>
        <v>94.33</v>
      </c>
      <c r="J31" s="37" t="e">
        <f>#REF!</f>
        <v>#REF!</v>
      </c>
      <c r="K31" s="25"/>
    </row>
    <row r="32" ht="27.75" customHeight="1" spans="1:11">
      <c r="A32" s="24"/>
      <c r="B32" s="24"/>
      <c r="C32" s="72" t="s">
        <v>16</v>
      </c>
      <c r="D32" s="73">
        <v>0.3</v>
      </c>
      <c r="E32" s="77" t="s">
        <v>241</v>
      </c>
      <c r="F32" s="75">
        <v>-0.75</v>
      </c>
      <c r="G32" s="78">
        <v>29.25</v>
      </c>
      <c r="H32" s="29"/>
      <c r="I32" s="37"/>
      <c r="J32" s="37"/>
      <c r="K32" s="25"/>
    </row>
    <row r="33" ht="63" customHeight="1" spans="1:11">
      <c r="A33" s="24"/>
      <c r="B33" s="24"/>
      <c r="C33" s="72" t="s">
        <v>18</v>
      </c>
      <c r="D33" s="73">
        <v>0.2</v>
      </c>
      <c r="E33" s="74" t="s">
        <v>242</v>
      </c>
      <c r="F33" s="75">
        <v>0</v>
      </c>
      <c r="G33" s="78">
        <v>20</v>
      </c>
      <c r="H33" s="29"/>
      <c r="I33" s="37"/>
      <c r="J33" s="37"/>
      <c r="K33" s="25"/>
    </row>
    <row r="34" ht="18.9" customHeight="1" spans="1:11">
      <c r="A34" s="24"/>
      <c r="B34" s="24"/>
      <c r="C34" s="72" t="s">
        <v>20</v>
      </c>
      <c r="D34" s="73">
        <v>0.2</v>
      </c>
      <c r="E34" s="74" t="s">
        <v>21</v>
      </c>
      <c r="F34" s="75"/>
      <c r="G34" s="78">
        <v>20</v>
      </c>
      <c r="H34" s="29"/>
      <c r="I34" s="37"/>
      <c r="J34" s="37"/>
      <c r="K34" s="25"/>
    </row>
    <row r="35" ht="21" customHeight="1" spans="1:11">
      <c r="A35" s="24"/>
      <c r="B35" s="24" t="s">
        <v>48</v>
      </c>
      <c r="C35" s="72" t="s">
        <v>14</v>
      </c>
      <c r="D35" s="73">
        <v>0.3</v>
      </c>
      <c r="E35" s="74" t="s">
        <v>240</v>
      </c>
      <c r="F35" s="75"/>
      <c r="G35" s="76">
        <f>0.3*RIGHT(E35,5)</f>
        <v>25.08</v>
      </c>
      <c r="H35" s="29"/>
      <c r="I35" s="37">
        <f>SUM(G35:G38)+H35</f>
        <v>94.33</v>
      </c>
      <c r="J35" s="37" t="e">
        <f>#REF!</f>
        <v>#REF!</v>
      </c>
      <c r="K35" s="25"/>
    </row>
    <row r="36" ht="24.9" customHeight="1" spans="1:11">
      <c r="A36" s="24"/>
      <c r="B36" s="24"/>
      <c r="C36" s="72" t="s">
        <v>16</v>
      </c>
      <c r="D36" s="73">
        <v>0.3</v>
      </c>
      <c r="E36" s="77" t="s">
        <v>243</v>
      </c>
      <c r="F36" s="75">
        <v>-0.75</v>
      </c>
      <c r="G36" s="78">
        <v>29.25</v>
      </c>
      <c r="H36" s="29"/>
      <c r="I36" s="37"/>
      <c r="J36" s="37"/>
      <c r="K36" s="25"/>
    </row>
    <row r="37" ht="63" customHeight="1" spans="1:11">
      <c r="A37" s="24"/>
      <c r="B37" s="24"/>
      <c r="C37" s="72" t="s">
        <v>18</v>
      </c>
      <c r="D37" s="73">
        <v>0.2</v>
      </c>
      <c r="E37" s="74" t="s">
        <v>242</v>
      </c>
      <c r="F37" s="75">
        <v>0</v>
      </c>
      <c r="G37" s="78">
        <v>20</v>
      </c>
      <c r="H37" s="29"/>
      <c r="I37" s="37"/>
      <c r="J37" s="37"/>
      <c r="K37" s="25"/>
    </row>
    <row r="38" ht="18.9" customHeight="1" spans="1:11">
      <c r="A38" s="24"/>
      <c r="B38" s="24"/>
      <c r="C38" s="72" t="s">
        <v>20</v>
      </c>
      <c r="D38" s="73">
        <v>0.2</v>
      </c>
      <c r="E38" s="74" t="s">
        <v>21</v>
      </c>
      <c r="F38" s="75"/>
      <c r="G38" s="78">
        <v>20</v>
      </c>
      <c r="H38" s="29"/>
      <c r="I38" s="37"/>
      <c r="J38" s="37"/>
      <c r="K38" s="25"/>
    </row>
    <row r="39" ht="18" customHeight="1" spans="1:11">
      <c r="A39" s="24" t="s">
        <v>50</v>
      </c>
      <c r="B39" s="24" t="s">
        <v>51</v>
      </c>
      <c r="C39" s="72" t="s">
        <v>14</v>
      </c>
      <c r="D39" s="73">
        <v>0.3</v>
      </c>
      <c r="E39" s="74" t="s">
        <v>244</v>
      </c>
      <c r="F39" s="75"/>
      <c r="G39" s="76">
        <f>0.3*RIGHT(E39,5)</f>
        <v>26.16</v>
      </c>
      <c r="H39" s="29"/>
      <c r="I39" s="37">
        <f>SUM(G39:G42)+H39</f>
        <v>90.19</v>
      </c>
      <c r="J39" s="37" t="e">
        <f>#REF!</f>
        <v>#REF!</v>
      </c>
      <c r="K39" s="25"/>
    </row>
    <row r="40" ht="26.1" customHeight="1" spans="1:11">
      <c r="A40" s="24"/>
      <c r="B40" s="24"/>
      <c r="C40" s="72" t="s">
        <v>16</v>
      </c>
      <c r="D40" s="73">
        <v>0.3</v>
      </c>
      <c r="E40" s="77" t="s">
        <v>245</v>
      </c>
      <c r="F40" s="75">
        <v>-2.97</v>
      </c>
      <c r="G40" s="78">
        <v>27.03</v>
      </c>
      <c r="H40" s="29"/>
      <c r="I40" s="37"/>
      <c r="J40" s="37"/>
      <c r="K40" s="25"/>
    </row>
    <row r="41" ht="48" spans="1:11">
      <c r="A41" s="24"/>
      <c r="B41" s="24"/>
      <c r="C41" s="72" t="s">
        <v>18</v>
      </c>
      <c r="D41" s="73">
        <v>0.2</v>
      </c>
      <c r="E41" s="74" t="s">
        <v>246</v>
      </c>
      <c r="F41" s="75">
        <v>-3</v>
      </c>
      <c r="G41" s="78">
        <v>17</v>
      </c>
      <c r="H41" s="29"/>
      <c r="I41" s="37"/>
      <c r="J41" s="37"/>
      <c r="K41" s="25"/>
    </row>
    <row r="42" ht="18.9" customHeight="1" spans="1:11">
      <c r="A42" s="24"/>
      <c r="B42" s="24"/>
      <c r="C42" s="72" t="s">
        <v>20</v>
      </c>
      <c r="D42" s="73">
        <v>0.2</v>
      </c>
      <c r="E42" s="74" t="s">
        <v>21</v>
      </c>
      <c r="F42" s="75"/>
      <c r="G42" s="78">
        <v>20</v>
      </c>
      <c r="H42" s="29"/>
      <c r="I42" s="37"/>
      <c r="J42" s="37"/>
      <c r="K42" s="25"/>
    </row>
    <row r="43" ht="18" customHeight="1" spans="1:11">
      <c r="A43" s="24"/>
      <c r="B43" s="24" t="s">
        <v>55</v>
      </c>
      <c r="C43" s="72" t="s">
        <v>14</v>
      </c>
      <c r="D43" s="73">
        <v>0.3</v>
      </c>
      <c r="E43" s="74" t="s">
        <v>244</v>
      </c>
      <c r="F43" s="75"/>
      <c r="G43" s="76">
        <f>0.3*RIGHT(E43,5)</f>
        <v>26.16</v>
      </c>
      <c r="H43" s="29"/>
      <c r="I43" s="37">
        <f>SUM(G43:G46)+H43</f>
        <v>90.19</v>
      </c>
      <c r="J43" s="37" t="e">
        <f>#REF!</f>
        <v>#REF!</v>
      </c>
      <c r="K43" s="25"/>
    </row>
    <row r="44" ht="24" spans="1:11">
      <c r="A44" s="24"/>
      <c r="B44" s="24"/>
      <c r="C44" s="72" t="s">
        <v>16</v>
      </c>
      <c r="D44" s="73">
        <v>0.3</v>
      </c>
      <c r="E44" s="77" t="s">
        <v>247</v>
      </c>
      <c r="F44" s="75">
        <v>-2.97</v>
      </c>
      <c r="G44" s="78">
        <v>27.03</v>
      </c>
      <c r="H44" s="29"/>
      <c r="I44" s="37"/>
      <c r="J44" s="37"/>
      <c r="K44" s="25"/>
    </row>
    <row r="45" ht="48" spans="1:11">
      <c r="A45" s="24"/>
      <c r="B45" s="24"/>
      <c r="C45" s="72" t="s">
        <v>18</v>
      </c>
      <c r="D45" s="73">
        <v>0.2</v>
      </c>
      <c r="E45" s="74" t="s">
        <v>246</v>
      </c>
      <c r="F45" s="75">
        <v>-3</v>
      </c>
      <c r="G45" s="78">
        <v>17</v>
      </c>
      <c r="H45" s="29"/>
      <c r="I45" s="37"/>
      <c r="J45" s="37"/>
      <c r="K45" s="25"/>
    </row>
    <row r="46" ht="17.1" customHeight="1" spans="1:11">
      <c r="A46" s="24"/>
      <c r="B46" s="24"/>
      <c r="C46" s="72" t="s">
        <v>20</v>
      </c>
      <c r="D46" s="73">
        <v>0.2</v>
      </c>
      <c r="E46" s="74" t="s">
        <v>21</v>
      </c>
      <c r="F46" s="75"/>
      <c r="G46" s="78">
        <v>20</v>
      </c>
      <c r="H46" s="29"/>
      <c r="I46" s="37"/>
      <c r="J46" s="37"/>
      <c r="K46" s="25"/>
    </row>
    <row r="47" ht="18.9" customHeight="1" spans="1:11">
      <c r="A47" s="46" t="s">
        <v>59</v>
      </c>
      <c r="B47" s="24" t="s">
        <v>60</v>
      </c>
      <c r="C47" s="72" t="s">
        <v>14</v>
      </c>
      <c r="D47" s="73">
        <v>0.3</v>
      </c>
      <c r="E47" s="74" t="s">
        <v>248</v>
      </c>
      <c r="F47" s="75"/>
      <c r="G47" s="76">
        <f>0.3*RIGHT(E47,5)</f>
        <v>29.94</v>
      </c>
      <c r="H47" s="29"/>
      <c r="I47" s="37">
        <f>SUM(G47:G50)+H47</f>
        <v>101.94</v>
      </c>
      <c r="J47" s="37" t="e">
        <f>#REF!</f>
        <v>#REF!</v>
      </c>
      <c r="K47" s="25"/>
    </row>
    <row r="48" ht="29.1" customHeight="1" spans="1:11">
      <c r="A48" s="49"/>
      <c r="B48" s="24"/>
      <c r="C48" s="72" t="s">
        <v>16</v>
      </c>
      <c r="D48" s="73">
        <v>0.3</v>
      </c>
      <c r="E48" s="77" t="s">
        <v>249</v>
      </c>
      <c r="F48" s="75">
        <v>0</v>
      </c>
      <c r="G48" s="78">
        <v>30</v>
      </c>
      <c r="H48" s="29"/>
      <c r="I48" s="37"/>
      <c r="J48" s="37"/>
      <c r="K48" s="25"/>
    </row>
    <row r="49" ht="60.75" customHeight="1" spans="1:11">
      <c r="A49" s="49"/>
      <c r="B49" s="24"/>
      <c r="C49" s="72" t="s">
        <v>18</v>
      </c>
      <c r="D49" s="73">
        <v>0.2</v>
      </c>
      <c r="E49" s="74" t="s">
        <v>250</v>
      </c>
      <c r="F49" s="75">
        <v>2</v>
      </c>
      <c r="G49" s="78">
        <v>22</v>
      </c>
      <c r="H49" s="29"/>
      <c r="I49" s="37"/>
      <c r="J49" s="37"/>
      <c r="K49" s="25"/>
    </row>
    <row r="50" ht="15" customHeight="1" spans="1:11">
      <c r="A50" s="49"/>
      <c r="B50" s="24"/>
      <c r="C50" s="72" t="s">
        <v>20</v>
      </c>
      <c r="D50" s="73">
        <v>0.2</v>
      </c>
      <c r="E50" s="74" t="s">
        <v>21</v>
      </c>
      <c r="F50" s="75"/>
      <c r="G50" s="78">
        <v>20</v>
      </c>
      <c r="H50" s="29"/>
      <c r="I50" s="37"/>
      <c r="J50" s="37"/>
      <c r="K50" s="25"/>
    </row>
    <row r="51" ht="15" customHeight="1" spans="1:11">
      <c r="A51" s="49"/>
      <c r="B51" s="24" t="s">
        <v>64</v>
      </c>
      <c r="C51" s="72" t="s">
        <v>14</v>
      </c>
      <c r="D51" s="73">
        <v>0.3</v>
      </c>
      <c r="E51" s="74" t="s">
        <v>248</v>
      </c>
      <c r="F51" s="75"/>
      <c r="G51" s="76">
        <f>0.3*RIGHT(E51,5)</f>
        <v>29.94</v>
      </c>
      <c r="H51" s="29"/>
      <c r="I51" s="37">
        <f>SUM(G51:G54)+H51</f>
        <v>101.94</v>
      </c>
      <c r="J51" s="37" t="e">
        <f>#REF!</f>
        <v>#REF!</v>
      </c>
      <c r="K51" s="25"/>
    </row>
    <row r="52" ht="27" customHeight="1" spans="1:11">
      <c r="A52" s="49"/>
      <c r="B52" s="24"/>
      <c r="C52" s="72" t="s">
        <v>16</v>
      </c>
      <c r="D52" s="73">
        <v>0.3</v>
      </c>
      <c r="E52" s="77" t="s">
        <v>249</v>
      </c>
      <c r="F52" s="75">
        <v>0</v>
      </c>
      <c r="G52" s="78">
        <v>30</v>
      </c>
      <c r="H52" s="29"/>
      <c r="I52" s="37"/>
      <c r="J52" s="37"/>
      <c r="K52" s="25"/>
    </row>
    <row r="53" ht="60" customHeight="1" spans="1:11">
      <c r="A53" s="49"/>
      <c r="B53" s="24"/>
      <c r="C53" s="72" t="s">
        <v>18</v>
      </c>
      <c r="D53" s="73">
        <v>0.2</v>
      </c>
      <c r="E53" s="74" t="s">
        <v>250</v>
      </c>
      <c r="F53" s="75">
        <v>2</v>
      </c>
      <c r="G53" s="78">
        <v>22</v>
      </c>
      <c r="H53" s="29"/>
      <c r="I53" s="37"/>
      <c r="J53" s="37"/>
      <c r="K53" s="25"/>
    </row>
    <row r="54" ht="15.9" customHeight="1" spans="1:11">
      <c r="A54" s="51"/>
      <c r="B54" s="24"/>
      <c r="C54" s="72" t="s">
        <v>20</v>
      </c>
      <c r="D54" s="73">
        <v>0.2</v>
      </c>
      <c r="E54" s="74" t="s">
        <v>21</v>
      </c>
      <c r="F54" s="75"/>
      <c r="G54" s="78">
        <v>20</v>
      </c>
      <c r="H54" s="29"/>
      <c r="I54" s="37"/>
      <c r="J54" s="37"/>
      <c r="K54" s="25"/>
    </row>
    <row r="55" ht="18" customHeight="1" spans="1:11">
      <c r="A55" s="46" t="s">
        <v>65</v>
      </c>
      <c r="B55" s="24" t="s">
        <v>66</v>
      </c>
      <c r="C55" s="72" t="s">
        <v>14</v>
      </c>
      <c r="D55" s="73">
        <v>0.3</v>
      </c>
      <c r="E55" s="74" t="s">
        <v>73</v>
      </c>
      <c r="F55" s="75"/>
      <c r="G55" s="76">
        <f>0.3*RIGHT(E55,5)</f>
        <v>27.6</v>
      </c>
      <c r="H55" s="29"/>
      <c r="I55" s="37">
        <f>SUM(G55:G58)+H55</f>
        <v>102.6</v>
      </c>
      <c r="J55" s="37" t="e">
        <f>#REF!</f>
        <v>#REF!</v>
      </c>
      <c r="K55" s="25"/>
    </row>
    <row r="56" ht="54.9" customHeight="1" spans="1:11">
      <c r="A56" s="49"/>
      <c r="B56" s="24"/>
      <c r="C56" s="72" t="s">
        <v>16</v>
      </c>
      <c r="D56" s="73">
        <v>0.3</v>
      </c>
      <c r="E56" s="77" t="s">
        <v>68</v>
      </c>
      <c r="F56" s="75"/>
      <c r="G56" s="78">
        <v>30</v>
      </c>
      <c r="H56" s="29"/>
      <c r="I56" s="37"/>
      <c r="J56" s="37"/>
      <c r="K56" s="25"/>
    </row>
    <row r="57" ht="53.1" customHeight="1" spans="1:11">
      <c r="A57" s="49"/>
      <c r="B57" s="24"/>
      <c r="C57" s="72" t="s">
        <v>18</v>
      </c>
      <c r="D57" s="73">
        <v>0.2</v>
      </c>
      <c r="E57" s="74" t="s">
        <v>251</v>
      </c>
      <c r="F57" s="75">
        <v>5</v>
      </c>
      <c r="G57" s="78">
        <v>25</v>
      </c>
      <c r="H57" s="29"/>
      <c r="I57" s="37"/>
      <c r="J57" s="37"/>
      <c r="K57" s="25"/>
    </row>
    <row r="58" ht="20.1" customHeight="1" spans="1:11">
      <c r="A58" s="51"/>
      <c r="B58" s="24"/>
      <c r="C58" s="72" t="s">
        <v>20</v>
      </c>
      <c r="D58" s="73">
        <v>0.2</v>
      </c>
      <c r="E58" s="74" t="s">
        <v>21</v>
      </c>
      <c r="F58" s="75"/>
      <c r="G58" s="78">
        <v>20</v>
      </c>
      <c r="H58" s="29"/>
      <c r="I58" s="37"/>
      <c r="J58" s="37"/>
      <c r="K58" s="25"/>
    </row>
    <row r="59" ht="21" customHeight="1" spans="1:11">
      <c r="A59" s="46" t="s">
        <v>65</v>
      </c>
      <c r="B59" s="24" t="s">
        <v>70</v>
      </c>
      <c r="C59" s="72" t="s">
        <v>14</v>
      </c>
      <c r="D59" s="73">
        <v>0.3</v>
      </c>
      <c r="E59" s="74" t="s">
        <v>252</v>
      </c>
      <c r="F59" s="75"/>
      <c r="G59" s="76">
        <f>0.3*RIGHT(E59,5)</f>
        <v>29.1</v>
      </c>
      <c r="H59" s="29"/>
      <c r="I59" s="37">
        <f>SUM(G59:G62)+H59</f>
        <v>104.1</v>
      </c>
      <c r="J59" s="37" t="e">
        <f>#REF!</f>
        <v>#REF!</v>
      </c>
      <c r="K59" s="25"/>
    </row>
    <row r="60" ht="60.9" customHeight="1" spans="1:11">
      <c r="A60" s="49"/>
      <c r="B60" s="24"/>
      <c r="C60" s="72" t="s">
        <v>16</v>
      </c>
      <c r="D60" s="73">
        <v>0.3</v>
      </c>
      <c r="E60" s="77" t="s">
        <v>68</v>
      </c>
      <c r="F60" s="75"/>
      <c r="G60" s="78">
        <v>30</v>
      </c>
      <c r="H60" s="29"/>
      <c r="I60" s="37"/>
      <c r="J60" s="37"/>
      <c r="K60" s="25"/>
    </row>
    <row r="61" ht="57" customHeight="1" spans="1:11">
      <c r="A61" s="49"/>
      <c r="B61" s="24"/>
      <c r="C61" s="72" t="s">
        <v>18</v>
      </c>
      <c r="D61" s="73">
        <v>0.2</v>
      </c>
      <c r="E61" s="74" t="s">
        <v>253</v>
      </c>
      <c r="F61" s="75">
        <v>5</v>
      </c>
      <c r="G61" s="78">
        <v>25</v>
      </c>
      <c r="H61" s="29"/>
      <c r="I61" s="37"/>
      <c r="J61" s="37"/>
      <c r="K61" s="25"/>
    </row>
    <row r="62" ht="36" customHeight="1" spans="1:11">
      <c r="A62" s="51"/>
      <c r="B62" s="24"/>
      <c r="C62" s="72" t="s">
        <v>20</v>
      </c>
      <c r="D62" s="73">
        <v>0.2</v>
      </c>
      <c r="E62" s="74" t="s">
        <v>21</v>
      </c>
      <c r="F62" s="75"/>
      <c r="G62" s="78">
        <v>20</v>
      </c>
      <c r="H62" s="29"/>
      <c r="I62" s="37"/>
      <c r="J62" s="37"/>
      <c r="K62" s="25"/>
    </row>
    <row r="63" ht="27.9" customHeight="1" spans="1:11">
      <c r="A63" s="46" t="s">
        <v>71</v>
      </c>
      <c r="B63" s="24" t="s">
        <v>72</v>
      </c>
      <c r="C63" s="72" t="s">
        <v>14</v>
      </c>
      <c r="D63" s="73">
        <v>0.3</v>
      </c>
      <c r="E63" s="74" t="s">
        <v>61</v>
      </c>
      <c r="F63" s="75"/>
      <c r="G63" s="76">
        <f>0.3*RIGHT(E63,5)</f>
        <v>29.7</v>
      </c>
      <c r="H63" s="29"/>
      <c r="I63" s="37">
        <f>SUM(G63:G66)+H63</f>
        <v>103.7</v>
      </c>
      <c r="J63" s="37" t="e">
        <f>#REF!</f>
        <v>#REF!</v>
      </c>
      <c r="K63" s="25"/>
    </row>
    <row r="64" ht="51" customHeight="1" spans="1:11">
      <c r="A64" s="49"/>
      <c r="B64" s="24"/>
      <c r="C64" s="72" t="s">
        <v>16</v>
      </c>
      <c r="D64" s="73">
        <v>0.3</v>
      </c>
      <c r="E64" s="77" t="s">
        <v>254</v>
      </c>
      <c r="F64" s="75"/>
      <c r="G64" s="78">
        <v>30</v>
      </c>
      <c r="H64" s="29"/>
      <c r="I64" s="37"/>
      <c r="J64" s="37"/>
      <c r="K64" s="25"/>
    </row>
    <row r="65" ht="72.9" customHeight="1" spans="1:11">
      <c r="A65" s="49"/>
      <c r="B65" s="24"/>
      <c r="C65" s="72" t="s">
        <v>18</v>
      </c>
      <c r="D65" s="73">
        <v>0.2</v>
      </c>
      <c r="E65" s="74" t="s">
        <v>255</v>
      </c>
      <c r="F65" s="75">
        <v>4</v>
      </c>
      <c r="G65" s="78">
        <v>24</v>
      </c>
      <c r="H65" s="29"/>
      <c r="I65" s="37"/>
      <c r="J65" s="37"/>
      <c r="K65" s="25"/>
    </row>
    <row r="66" ht="24" customHeight="1" spans="1:11">
      <c r="A66" s="49"/>
      <c r="B66" s="24"/>
      <c r="C66" s="72" t="s">
        <v>20</v>
      </c>
      <c r="D66" s="73">
        <v>0.2</v>
      </c>
      <c r="E66" s="74" t="s">
        <v>21</v>
      </c>
      <c r="F66" s="75"/>
      <c r="G66" s="78">
        <v>20</v>
      </c>
      <c r="H66" s="29"/>
      <c r="I66" s="37"/>
      <c r="J66" s="37"/>
      <c r="K66" s="25"/>
    </row>
    <row r="67" ht="21.9" customHeight="1" spans="1:11">
      <c r="A67" s="49"/>
      <c r="B67" s="24" t="s">
        <v>76</v>
      </c>
      <c r="C67" s="72" t="s">
        <v>14</v>
      </c>
      <c r="D67" s="73">
        <v>0.3</v>
      </c>
      <c r="E67" s="74" t="s">
        <v>256</v>
      </c>
      <c r="F67" s="75"/>
      <c r="G67" s="76">
        <f>0.3*RIGHT(E67,5)</f>
        <v>29.55</v>
      </c>
      <c r="H67" s="29"/>
      <c r="I67" s="37">
        <f>SUM(G67:G70)+H67</f>
        <v>103.55</v>
      </c>
      <c r="J67" s="37" t="e">
        <f>#REF!</f>
        <v>#REF!</v>
      </c>
      <c r="K67" s="25"/>
    </row>
    <row r="68" ht="66" customHeight="1" spans="1:11">
      <c r="A68" s="49"/>
      <c r="B68" s="24"/>
      <c r="C68" s="72" t="s">
        <v>16</v>
      </c>
      <c r="D68" s="73">
        <v>0.3</v>
      </c>
      <c r="E68" s="77" t="s">
        <v>254</v>
      </c>
      <c r="F68" s="75"/>
      <c r="G68" s="78">
        <v>30</v>
      </c>
      <c r="H68" s="29"/>
      <c r="I68" s="37"/>
      <c r="J68" s="37"/>
      <c r="K68" s="25"/>
    </row>
    <row r="69" ht="84" customHeight="1" spans="1:11">
      <c r="A69" s="49"/>
      <c r="B69" s="24"/>
      <c r="C69" s="72" t="s">
        <v>18</v>
      </c>
      <c r="D69" s="73">
        <v>0.2</v>
      </c>
      <c r="E69" s="74" t="s">
        <v>255</v>
      </c>
      <c r="F69" s="75">
        <v>4</v>
      </c>
      <c r="G69" s="78">
        <v>24</v>
      </c>
      <c r="H69" s="29"/>
      <c r="I69" s="37"/>
      <c r="J69" s="37"/>
      <c r="K69" s="25"/>
    </row>
    <row r="70" ht="29.1" customHeight="1" spans="1:11">
      <c r="A70" s="51"/>
      <c r="B70" s="24"/>
      <c r="C70" s="72" t="s">
        <v>20</v>
      </c>
      <c r="D70" s="73">
        <v>0.2</v>
      </c>
      <c r="E70" s="74" t="s">
        <v>21</v>
      </c>
      <c r="F70" s="75"/>
      <c r="G70" s="78">
        <v>20</v>
      </c>
      <c r="H70" s="29"/>
      <c r="I70" s="37"/>
      <c r="J70" s="37"/>
      <c r="K70" s="25"/>
    </row>
    <row r="71" ht="24" customHeight="1" spans="1:11">
      <c r="A71" s="46" t="s">
        <v>78</v>
      </c>
      <c r="B71" s="24" t="s">
        <v>79</v>
      </c>
      <c r="C71" s="72" t="s">
        <v>14</v>
      </c>
      <c r="D71" s="73">
        <v>0.3</v>
      </c>
      <c r="E71" s="74" t="s">
        <v>257</v>
      </c>
      <c r="F71" s="75"/>
      <c r="G71" s="76">
        <f>0.3*RIGHT(E71,5)</f>
        <v>31.5</v>
      </c>
      <c r="H71" s="29"/>
      <c r="I71" s="37">
        <f>SUM(G71:G74)+H71</f>
        <v>106.5</v>
      </c>
      <c r="J71" s="37" t="e">
        <f>#REF!</f>
        <v>#REF!</v>
      </c>
      <c r="K71" s="25"/>
    </row>
    <row r="72" ht="57" customHeight="1" spans="1:11">
      <c r="A72" s="49"/>
      <c r="B72" s="24"/>
      <c r="C72" s="72" t="s">
        <v>16</v>
      </c>
      <c r="D72" s="73">
        <v>0.3</v>
      </c>
      <c r="E72" s="77" t="s">
        <v>81</v>
      </c>
      <c r="F72" s="75"/>
      <c r="G72" s="78">
        <v>30</v>
      </c>
      <c r="H72" s="29"/>
      <c r="I72" s="37"/>
      <c r="J72" s="37"/>
      <c r="K72" s="25"/>
    </row>
    <row r="73" ht="71.1" customHeight="1" spans="1:11">
      <c r="A73" s="49"/>
      <c r="B73" s="24"/>
      <c r="C73" s="72" t="s">
        <v>18</v>
      </c>
      <c r="D73" s="73">
        <v>0.2</v>
      </c>
      <c r="E73" s="74" t="s">
        <v>258</v>
      </c>
      <c r="F73" s="75">
        <v>5</v>
      </c>
      <c r="G73" s="78">
        <v>25</v>
      </c>
      <c r="H73" s="29"/>
      <c r="I73" s="37"/>
      <c r="J73" s="37"/>
      <c r="K73" s="25"/>
    </row>
    <row r="74" ht="21" customHeight="1" spans="1:11">
      <c r="A74" s="51"/>
      <c r="B74" s="24"/>
      <c r="C74" s="72" t="s">
        <v>20</v>
      </c>
      <c r="D74" s="73">
        <v>0.2</v>
      </c>
      <c r="E74" s="74" t="s">
        <v>21</v>
      </c>
      <c r="F74" s="75"/>
      <c r="G74" s="78">
        <v>20</v>
      </c>
      <c r="H74" s="29"/>
      <c r="I74" s="37"/>
      <c r="J74" s="37"/>
      <c r="K74" s="25"/>
    </row>
    <row r="75" ht="21.9" customHeight="1" spans="1:11">
      <c r="A75" s="46"/>
      <c r="B75" s="24" t="s">
        <v>83</v>
      </c>
      <c r="C75" s="72" t="s">
        <v>14</v>
      </c>
      <c r="D75" s="73">
        <v>0.3</v>
      </c>
      <c r="E75" s="74" t="s">
        <v>257</v>
      </c>
      <c r="F75" s="75"/>
      <c r="G75" s="76">
        <f>0.3*RIGHT(E75,5)</f>
        <v>31.5</v>
      </c>
      <c r="H75" s="29"/>
      <c r="I75" s="37">
        <f>SUM(G75:G78)+H75</f>
        <v>106.5</v>
      </c>
      <c r="J75" s="37" t="e">
        <f>#REF!</f>
        <v>#REF!</v>
      </c>
      <c r="K75" s="25"/>
    </row>
    <row r="76" ht="57" customHeight="1" spans="1:11">
      <c r="A76" s="49"/>
      <c r="B76" s="24"/>
      <c r="C76" s="72" t="s">
        <v>16</v>
      </c>
      <c r="D76" s="73">
        <v>0.3</v>
      </c>
      <c r="E76" s="77" t="s">
        <v>81</v>
      </c>
      <c r="F76" s="75"/>
      <c r="G76" s="78">
        <v>30</v>
      </c>
      <c r="H76" s="29"/>
      <c r="I76" s="37"/>
      <c r="J76" s="37"/>
      <c r="K76" s="25"/>
    </row>
    <row r="77" ht="69" customHeight="1" spans="1:11">
      <c r="A77" s="49"/>
      <c r="B77" s="24"/>
      <c r="C77" s="72" t="s">
        <v>18</v>
      </c>
      <c r="D77" s="73">
        <v>0.2</v>
      </c>
      <c r="E77" s="74" t="s">
        <v>258</v>
      </c>
      <c r="F77" s="75">
        <v>5</v>
      </c>
      <c r="G77" s="78">
        <v>25</v>
      </c>
      <c r="H77" s="29"/>
      <c r="I77" s="37"/>
      <c r="J77" s="37"/>
      <c r="K77" s="25"/>
    </row>
    <row r="78" ht="21" customHeight="1" spans="1:11">
      <c r="A78" s="51"/>
      <c r="B78" s="24"/>
      <c r="C78" s="72" t="s">
        <v>20</v>
      </c>
      <c r="D78" s="73">
        <v>0.2</v>
      </c>
      <c r="E78" s="74" t="s">
        <v>21</v>
      </c>
      <c r="F78" s="75"/>
      <c r="G78" s="78">
        <v>20</v>
      </c>
      <c r="H78" s="29"/>
      <c r="I78" s="37"/>
      <c r="J78" s="37"/>
      <c r="K78" s="25"/>
    </row>
    <row r="79" ht="23.1" customHeight="1" spans="1:11">
      <c r="A79" s="24" t="s">
        <v>85</v>
      </c>
      <c r="B79" s="24" t="s">
        <v>86</v>
      </c>
      <c r="C79" s="72" t="s">
        <v>14</v>
      </c>
      <c r="D79" s="73">
        <v>0.3</v>
      </c>
      <c r="E79" s="77" t="s">
        <v>259</v>
      </c>
      <c r="F79" s="75"/>
      <c r="G79" s="76">
        <f>0.3*RIGHT(E79,5)</f>
        <v>27.06</v>
      </c>
      <c r="H79" s="62"/>
      <c r="I79" s="37">
        <f>SUM(G79:G82)+H79</f>
        <v>99.06</v>
      </c>
      <c r="J79" s="37" t="e">
        <f>#REF!</f>
        <v>#REF!</v>
      </c>
      <c r="K79" s="25"/>
    </row>
    <row r="80" ht="66" customHeight="1" spans="1:11">
      <c r="A80" s="24"/>
      <c r="B80" s="24"/>
      <c r="C80" s="72" t="s">
        <v>16</v>
      </c>
      <c r="D80" s="73">
        <v>0.3</v>
      </c>
      <c r="E80" s="77" t="s">
        <v>91</v>
      </c>
      <c r="F80" s="75"/>
      <c r="G80" s="78">
        <v>30</v>
      </c>
      <c r="H80" s="62"/>
      <c r="I80" s="37"/>
      <c r="J80" s="37"/>
      <c r="K80" s="25"/>
    </row>
    <row r="81" ht="81.9" customHeight="1" spans="1:11">
      <c r="A81" s="24"/>
      <c r="B81" s="24"/>
      <c r="C81" s="72" t="s">
        <v>18</v>
      </c>
      <c r="D81" s="73">
        <v>0.2</v>
      </c>
      <c r="E81" s="74" t="s">
        <v>260</v>
      </c>
      <c r="F81" s="75">
        <v>2</v>
      </c>
      <c r="G81" s="78">
        <v>22</v>
      </c>
      <c r="H81" s="62"/>
      <c r="I81" s="37"/>
      <c r="J81" s="37"/>
      <c r="K81" s="25"/>
    </row>
    <row r="82" ht="26.1" customHeight="1" spans="1:11">
      <c r="A82" s="24"/>
      <c r="B82" s="24"/>
      <c r="C82" s="72" t="s">
        <v>20</v>
      </c>
      <c r="D82" s="73">
        <v>0.2</v>
      </c>
      <c r="E82" s="74" t="s">
        <v>21</v>
      </c>
      <c r="F82" s="75"/>
      <c r="G82" s="78">
        <v>20</v>
      </c>
      <c r="H82" s="62"/>
      <c r="I82" s="37"/>
      <c r="J82" s="37"/>
      <c r="K82" s="25"/>
    </row>
    <row r="83" ht="20.1" customHeight="1" spans="1:11">
      <c r="A83" s="24"/>
      <c r="B83" s="24" t="s">
        <v>90</v>
      </c>
      <c r="C83" s="72" t="s">
        <v>14</v>
      </c>
      <c r="D83" s="73">
        <v>0.3</v>
      </c>
      <c r="E83" s="77" t="s">
        <v>259</v>
      </c>
      <c r="F83" s="75"/>
      <c r="G83" s="76">
        <f>0.3*RIGHT(E83,5)</f>
        <v>27.06</v>
      </c>
      <c r="H83" s="62"/>
      <c r="I83" s="37">
        <f>SUM(G83:G86)+H83</f>
        <v>99.06</v>
      </c>
      <c r="J83" s="37" t="e">
        <f>#REF!</f>
        <v>#REF!</v>
      </c>
      <c r="K83" s="25"/>
    </row>
    <row r="84" ht="72.9" customHeight="1" spans="1:11">
      <c r="A84" s="24"/>
      <c r="B84" s="24"/>
      <c r="C84" s="72" t="s">
        <v>16</v>
      </c>
      <c r="D84" s="73">
        <v>0.3</v>
      </c>
      <c r="E84" s="77" t="s">
        <v>91</v>
      </c>
      <c r="F84" s="75"/>
      <c r="G84" s="78">
        <v>30</v>
      </c>
      <c r="H84" s="62"/>
      <c r="I84" s="37"/>
      <c r="J84" s="37"/>
      <c r="K84" s="25"/>
    </row>
    <row r="85" ht="84" customHeight="1" spans="1:11">
      <c r="A85" s="24"/>
      <c r="B85" s="24"/>
      <c r="C85" s="72" t="s">
        <v>18</v>
      </c>
      <c r="D85" s="73">
        <v>0.2</v>
      </c>
      <c r="E85" s="74" t="s">
        <v>260</v>
      </c>
      <c r="F85" s="75">
        <v>2</v>
      </c>
      <c r="G85" s="78">
        <v>22</v>
      </c>
      <c r="H85" s="62"/>
      <c r="I85" s="37"/>
      <c r="J85" s="37"/>
      <c r="K85" s="25"/>
    </row>
    <row r="86" ht="21" customHeight="1" spans="1:11">
      <c r="A86" s="24"/>
      <c r="B86" s="24"/>
      <c r="C86" s="72" t="s">
        <v>20</v>
      </c>
      <c r="D86" s="73">
        <v>0.2</v>
      </c>
      <c r="E86" s="74" t="s">
        <v>21</v>
      </c>
      <c r="F86" s="75"/>
      <c r="G86" s="78">
        <v>20</v>
      </c>
      <c r="H86" s="62"/>
      <c r="I86" s="37"/>
      <c r="J86" s="37"/>
      <c r="K86" s="25"/>
    </row>
    <row r="87" ht="21.9" customHeight="1" spans="1:11">
      <c r="A87" s="24" t="s">
        <v>92</v>
      </c>
      <c r="B87" s="24" t="s">
        <v>93</v>
      </c>
      <c r="C87" s="72" t="s">
        <v>14</v>
      </c>
      <c r="D87" s="73">
        <v>0.3</v>
      </c>
      <c r="E87" s="74" t="s">
        <v>230</v>
      </c>
      <c r="F87" s="75"/>
      <c r="G87" s="76">
        <f>0.3*RIGHT(E87,5)</f>
        <v>29.13</v>
      </c>
      <c r="H87" s="29"/>
      <c r="I87" s="37">
        <f>SUM(G87:G90)+H87</f>
        <v>102.13</v>
      </c>
      <c r="J87" s="37" t="e">
        <f>#REF!</f>
        <v>#REF!</v>
      </c>
      <c r="K87" s="25"/>
    </row>
    <row r="88" ht="75" customHeight="1" spans="1:11">
      <c r="A88" s="24"/>
      <c r="B88" s="24"/>
      <c r="C88" s="72" t="s">
        <v>94</v>
      </c>
      <c r="D88" s="73">
        <v>0.4</v>
      </c>
      <c r="E88" s="77" t="s">
        <v>261</v>
      </c>
      <c r="F88" s="75"/>
      <c r="G88" s="78">
        <v>40</v>
      </c>
      <c r="H88" s="29"/>
      <c r="I88" s="37"/>
      <c r="J88" s="37"/>
      <c r="K88" s="25"/>
    </row>
    <row r="89" ht="27.9" customHeight="1" spans="1:11">
      <c r="A89" s="24"/>
      <c r="B89" s="24"/>
      <c r="C89" s="72" t="s">
        <v>18</v>
      </c>
      <c r="D89" s="73">
        <v>0.1</v>
      </c>
      <c r="E89" s="74" t="s">
        <v>262</v>
      </c>
      <c r="F89" s="75">
        <v>3</v>
      </c>
      <c r="G89" s="78">
        <v>13</v>
      </c>
      <c r="H89" s="29"/>
      <c r="I89" s="37"/>
      <c r="J89" s="37"/>
      <c r="K89" s="25"/>
    </row>
    <row r="90" ht="18.9" customHeight="1" spans="1:11">
      <c r="A90" s="24"/>
      <c r="B90" s="24"/>
      <c r="C90" s="72" t="s">
        <v>20</v>
      </c>
      <c r="D90" s="73">
        <v>0.2</v>
      </c>
      <c r="E90" s="74" t="s">
        <v>21</v>
      </c>
      <c r="F90" s="75"/>
      <c r="G90" s="78">
        <v>20</v>
      </c>
      <c r="H90" s="29"/>
      <c r="I90" s="37"/>
      <c r="J90" s="37"/>
      <c r="K90" s="25"/>
    </row>
    <row r="91" ht="20.1" customHeight="1" spans="1:11">
      <c r="A91" s="24" t="s">
        <v>92</v>
      </c>
      <c r="B91" s="24" t="s">
        <v>97</v>
      </c>
      <c r="C91" s="72" t="s">
        <v>14</v>
      </c>
      <c r="D91" s="73">
        <v>0.3</v>
      </c>
      <c r="E91" s="74" t="s">
        <v>227</v>
      </c>
      <c r="F91" s="75"/>
      <c r="G91" s="76">
        <f>0.3*RIGHT(E91,5)</f>
        <v>29.28</v>
      </c>
      <c r="H91" s="29"/>
      <c r="I91" s="37">
        <f>SUM(G91:G94)+H91</f>
        <v>102.28</v>
      </c>
      <c r="J91" s="37" t="e">
        <f>#REF!</f>
        <v>#REF!</v>
      </c>
      <c r="K91" s="25"/>
    </row>
    <row r="92" ht="63.9" customHeight="1" spans="1:11">
      <c r="A92" s="24"/>
      <c r="B92" s="24"/>
      <c r="C92" s="72" t="s">
        <v>94</v>
      </c>
      <c r="D92" s="73">
        <v>0.4</v>
      </c>
      <c r="E92" s="77" t="s">
        <v>261</v>
      </c>
      <c r="F92" s="75"/>
      <c r="G92" s="78">
        <v>40</v>
      </c>
      <c r="H92" s="29"/>
      <c r="I92" s="37"/>
      <c r="J92" s="37"/>
      <c r="K92" s="25"/>
    </row>
    <row r="93" ht="24" customHeight="1" spans="1:11">
      <c r="A93" s="24"/>
      <c r="B93" s="24"/>
      <c r="C93" s="72" t="s">
        <v>18</v>
      </c>
      <c r="D93" s="73">
        <v>0.1</v>
      </c>
      <c r="E93" s="74" t="s">
        <v>262</v>
      </c>
      <c r="F93" s="75">
        <v>3</v>
      </c>
      <c r="G93" s="78">
        <v>13</v>
      </c>
      <c r="H93" s="29"/>
      <c r="I93" s="37"/>
      <c r="J93" s="37"/>
      <c r="K93" s="25"/>
    </row>
    <row r="94" ht="23.1" customHeight="1" spans="1:11">
      <c r="A94" s="24"/>
      <c r="B94" s="24"/>
      <c r="C94" s="72" t="s">
        <v>20</v>
      </c>
      <c r="D94" s="73">
        <v>0.2</v>
      </c>
      <c r="E94" s="74" t="s">
        <v>21</v>
      </c>
      <c r="F94" s="75"/>
      <c r="G94" s="78">
        <v>20</v>
      </c>
      <c r="H94" s="29"/>
      <c r="I94" s="37"/>
      <c r="J94" s="37"/>
      <c r="K94" s="25"/>
    </row>
    <row r="95" ht="18.9" customHeight="1" spans="1:11">
      <c r="A95" s="63" t="s">
        <v>99</v>
      </c>
      <c r="B95" s="24" t="s">
        <v>100</v>
      </c>
      <c r="C95" s="72" t="s">
        <v>14</v>
      </c>
      <c r="D95" s="73">
        <v>0.3</v>
      </c>
      <c r="E95" s="74" t="s">
        <v>231</v>
      </c>
      <c r="F95" s="75"/>
      <c r="G95" s="76">
        <f>0.3*RIGHT(E95,5)</f>
        <v>22.8</v>
      </c>
      <c r="H95" s="29"/>
      <c r="I95" s="37">
        <f>SUM(G95:G98)+H95</f>
        <v>98.8</v>
      </c>
      <c r="J95" s="37" t="e">
        <f>#REF!</f>
        <v>#REF!</v>
      </c>
      <c r="K95" s="25"/>
    </row>
    <row r="96" ht="29.1" customHeight="1" spans="1:11">
      <c r="A96" s="64"/>
      <c r="B96" s="24"/>
      <c r="C96" s="72" t="s">
        <v>94</v>
      </c>
      <c r="D96" s="73">
        <v>0.4</v>
      </c>
      <c r="E96" s="77" t="s">
        <v>102</v>
      </c>
      <c r="F96" s="75"/>
      <c r="G96" s="78">
        <v>40</v>
      </c>
      <c r="H96" s="29"/>
      <c r="I96" s="37"/>
      <c r="J96" s="37"/>
      <c r="K96" s="25"/>
    </row>
    <row r="97" ht="39.9" customHeight="1" spans="1:11">
      <c r="A97" s="64"/>
      <c r="B97" s="24"/>
      <c r="C97" s="72" t="s">
        <v>18</v>
      </c>
      <c r="D97" s="73">
        <v>0.1</v>
      </c>
      <c r="E97" s="74" t="s">
        <v>263</v>
      </c>
      <c r="F97" s="75">
        <v>6</v>
      </c>
      <c r="G97" s="78">
        <v>16</v>
      </c>
      <c r="H97" s="29"/>
      <c r="I97" s="37"/>
      <c r="J97" s="37"/>
      <c r="K97" s="25"/>
    </row>
    <row r="98" ht="15.9" customHeight="1" spans="1:11">
      <c r="A98" s="65"/>
      <c r="B98" s="24"/>
      <c r="C98" s="72" t="s">
        <v>20</v>
      </c>
      <c r="D98" s="73">
        <v>0.2</v>
      </c>
      <c r="E98" s="74" t="s">
        <v>21</v>
      </c>
      <c r="F98" s="75"/>
      <c r="G98" s="78">
        <v>20</v>
      </c>
      <c r="H98" s="29"/>
      <c r="I98" s="37"/>
      <c r="J98" s="37"/>
      <c r="K98" s="25"/>
    </row>
    <row r="99" ht="20.1" customHeight="1" spans="1:11">
      <c r="A99" s="46" t="s">
        <v>104</v>
      </c>
      <c r="B99" s="24" t="s">
        <v>105</v>
      </c>
      <c r="C99" s="72" t="s">
        <v>14</v>
      </c>
      <c r="D99" s="73">
        <v>0.3</v>
      </c>
      <c r="E99" s="74" t="s">
        <v>237</v>
      </c>
      <c r="F99" s="75"/>
      <c r="G99" s="76">
        <f>0.3*RIGHT(E99,5)</f>
        <v>29.25</v>
      </c>
      <c r="H99" s="29"/>
      <c r="I99" s="37">
        <f>SUM(G99:G102)+H99</f>
        <v>98.25</v>
      </c>
      <c r="J99" s="37" t="e">
        <f>#REF!</f>
        <v>#REF!</v>
      </c>
      <c r="K99" s="25"/>
    </row>
    <row r="100" ht="75" customHeight="1" spans="1:11">
      <c r="A100" s="49"/>
      <c r="B100" s="24"/>
      <c r="C100" s="72" t="s">
        <v>94</v>
      </c>
      <c r="D100" s="73">
        <v>0.4</v>
      </c>
      <c r="E100" s="77" t="s">
        <v>264</v>
      </c>
      <c r="F100" s="75"/>
      <c r="G100" s="78">
        <v>40</v>
      </c>
      <c r="H100" s="29"/>
      <c r="I100" s="37"/>
      <c r="J100" s="37"/>
      <c r="K100" s="25"/>
    </row>
    <row r="101" ht="54" customHeight="1" spans="1:11">
      <c r="A101" s="49"/>
      <c r="B101" s="24"/>
      <c r="C101" s="72" t="s">
        <v>18</v>
      </c>
      <c r="D101" s="73">
        <v>0.1</v>
      </c>
      <c r="E101" s="77" t="s">
        <v>265</v>
      </c>
      <c r="F101" s="75">
        <v>-1</v>
      </c>
      <c r="G101" s="78">
        <v>9</v>
      </c>
      <c r="H101" s="29"/>
      <c r="I101" s="37"/>
      <c r="J101" s="37"/>
      <c r="K101" s="25"/>
    </row>
    <row r="102" ht="18.9" customHeight="1" spans="1:11">
      <c r="A102" s="49"/>
      <c r="B102" s="24"/>
      <c r="C102" s="72" t="s">
        <v>20</v>
      </c>
      <c r="D102" s="73">
        <v>0.2</v>
      </c>
      <c r="E102" s="74" t="s">
        <v>21</v>
      </c>
      <c r="F102" s="75"/>
      <c r="G102" s="78">
        <v>20</v>
      </c>
      <c r="H102" s="29"/>
      <c r="I102" s="37"/>
      <c r="J102" s="37"/>
      <c r="K102" s="25"/>
    </row>
    <row r="103" ht="20.1" customHeight="1" spans="1:11">
      <c r="A103" s="49"/>
      <c r="B103" s="46" t="s">
        <v>109</v>
      </c>
      <c r="C103" s="72" t="s">
        <v>14</v>
      </c>
      <c r="D103" s="73">
        <v>0.3</v>
      </c>
      <c r="E103" s="74" t="s">
        <v>237</v>
      </c>
      <c r="F103" s="75"/>
      <c r="G103" s="78">
        <f>0.3*RIGHT(E103,5)</f>
        <v>29.25</v>
      </c>
      <c r="H103" s="56"/>
      <c r="I103" s="59">
        <f>SUM(G103:G106)+H103</f>
        <v>98.25</v>
      </c>
      <c r="J103" s="59" t="e">
        <f>#REF!</f>
        <v>#REF!</v>
      </c>
      <c r="K103" s="25"/>
    </row>
    <row r="104" ht="81" customHeight="1" spans="1:11">
      <c r="A104" s="49"/>
      <c r="B104" s="49"/>
      <c r="C104" s="72" t="s">
        <v>94</v>
      </c>
      <c r="D104" s="73">
        <v>0.4</v>
      </c>
      <c r="E104" s="77" t="s">
        <v>264</v>
      </c>
      <c r="F104" s="75"/>
      <c r="G104" s="78">
        <v>40</v>
      </c>
      <c r="H104" s="57"/>
      <c r="I104" s="60"/>
      <c r="J104" s="60"/>
      <c r="K104" s="25"/>
    </row>
    <row r="105" ht="53.1" customHeight="1" spans="1:11">
      <c r="A105" s="49"/>
      <c r="B105" s="49"/>
      <c r="C105" s="72" t="s">
        <v>18</v>
      </c>
      <c r="D105" s="73">
        <v>0.1</v>
      </c>
      <c r="E105" s="77" t="s">
        <v>265</v>
      </c>
      <c r="F105" s="75">
        <v>-1</v>
      </c>
      <c r="G105" s="78">
        <v>9</v>
      </c>
      <c r="H105" s="57"/>
      <c r="I105" s="60"/>
      <c r="J105" s="60"/>
      <c r="K105" s="25"/>
    </row>
    <row r="106" ht="18.9" customHeight="1" spans="1:11">
      <c r="A106" s="51"/>
      <c r="B106" s="51"/>
      <c r="C106" s="72" t="s">
        <v>20</v>
      </c>
      <c r="D106" s="73">
        <v>0.2</v>
      </c>
      <c r="E106" s="74" t="s">
        <v>21</v>
      </c>
      <c r="F106" s="75"/>
      <c r="G106" s="78">
        <v>20</v>
      </c>
      <c r="H106" s="58"/>
      <c r="I106" s="61"/>
      <c r="J106" s="61"/>
      <c r="K106" s="25"/>
    </row>
    <row r="107" ht="18" customHeight="1" spans="1:11">
      <c r="A107" s="24" t="s">
        <v>111</v>
      </c>
      <c r="B107" s="24" t="s">
        <v>112</v>
      </c>
      <c r="C107" s="72" t="s">
        <v>14</v>
      </c>
      <c r="D107" s="73">
        <v>0.3</v>
      </c>
      <c r="E107" s="74" t="s">
        <v>266</v>
      </c>
      <c r="F107" s="75"/>
      <c r="G107" s="76">
        <f>0.3*RIGHT(E107,5)</f>
        <v>26.76</v>
      </c>
      <c r="H107" s="29"/>
      <c r="I107" s="37">
        <f>SUM(G107:G110)+H107</f>
        <v>100.76</v>
      </c>
      <c r="J107" s="37" t="e">
        <f>#REF!</f>
        <v>#REF!</v>
      </c>
      <c r="K107" s="25"/>
    </row>
    <row r="108" ht="69.9" customHeight="1" spans="1:11">
      <c r="A108" s="24"/>
      <c r="B108" s="24"/>
      <c r="C108" s="72" t="s">
        <v>94</v>
      </c>
      <c r="D108" s="73">
        <v>0.4</v>
      </c>
      <c r="E108" s="77" t="s">
        <v>113</v>
      </c>
      <c r="F108" s="75"/>
      <c r="G108" s="78">
        <v>40</v>
      </c>
      <c r="H108" s="29"/>
      <c r="I108" s="37"/>
      <c r="J108" s="37"/>
      <c r="K108" s="25"/>
    </row>
    <row r="109" ht="42" customHeight="1" spans="1:11">
      <c r="A109" s="24"/>
      <c r="B109" s="24"/>
      <c r="C109" s="72" t="s">
        <v>18</v>
      </c>
      <c r="D109" s="73">
        <v>0.1</v>
      </c>
      <c r="E109" s="74" t="s">
        <v>267</v>
      </c>
      <c r="F109" s="75">
        <v>4</v>
      </c>
      <c r="G109" s="78">
        <v>14</v>
      </c>
      <c r="H109" s="29"/>
      <c r="I109" s="37"/>
      <c r="J109" s="37"/>
      <c r="K109" s="25"/>
    </row>
    <row r="110" ht="23.1" customHeight="1" spans="1:11">
      <c r="A110" s="24"/>
      <c r="B110" s="24"/>
      <c r="C110" s="72" t="s">
        <v>20</v>
      </c>
      <c r="D110" s="73">
        <v>0.2</v>
      </c>
      <c r="E110" s="74" t="s">
        <v>21</v>
      </c>
      <c r="F110" s="75"/>
      <c r="G110" s="78">
        <v>20</v>
      </c>
      <c r="H110" s="29"/>
      <c r="I110" s="37"/>
      <c r="J110" s="37"/>
      <c r="K110" s="25"/>
    </row>
    <row r="111" ht="21" customHeight="1" spans="1:11">
      <c r="A111" s="24" t="s">
        <v>115</v>
      </c>
      <c r="B111" s="24" t="s">
        <v>116</v>
      </c>
      <c r="C111" s="72" t="s">
        <v>14</v>
      </c>
      <c r="D111" s="73">
        <v>0.3</v>
      </c>
      <c r="E111" s="77" t="s">
        <v>248</v>
      </c>
      <c r="F111" s="75"/>
      <c r="G111" s="76">
        <f>0.3*RIGHT(E111,5)</f>
        <v>29.94</v>
      </c>
      <c r="H111" s="29"/>
      <c r="I111" s="37">
        <f>SUM(G111:G114)+H111</f>
        <v>99.94</v>
      </c>
      <c r="J111" s="37" t="e">
        <f>#REF!</f>
        <v>#REF!</v>
      </c>
      <c r="K111" s="25"/>
    </row>
    <row r="112" ht="51" customHeight="1" spans="1:11">
      <c r="A112" s="24"/>
      <c r="B112" s="24"/>
      <c r="C112" s="72" t="s">
        <v>94</v>
      </c>
      <c r="D112" s="73">
        <v>0.4</v>
      </c>
      <c r="E112" s="77" t="s">
        <v>117</v>
      </c>
      <c r="F112" s="75"/>
      <c r="G112" s="78">
        <v>40</v>
      </c>
      <c r="H112" s="29"/>
      <c r="I112" s="37"/>
      <c r="J112" s="37"/>
      <c r="K112" s="25"/>
    </row>
    <row r="113" ht="21" customHeight="1" spans="1:11">
      <c r="A113" s="24"/>
      <c r="B113" s="24"/>
      <c r="C113" s="72" t="s">
        <v>18</v>
      </c>
      <c r="D113" s="73">
        <v>0.1</v>
      </c>
      <c r="E113" s="74" t="s">
        <v>118</v>
      </c>
      <c r="F113" s="75"/>
      <c r="G113" s="78">
        <v>10</v>
      </c>
      <c r="H113" s="29"/>
      <c r="I113" s="37"/>
      <c r="J113" s="37"/>
      <c r="K113" s="25"/>
    </row>
    <row r="114" ht="18.9" customHeight="1" spans="1:11">
      <c r="A114" s="24"/>
      <c r="B114" s="24"/>
      <c r="C114" s="72" t="s">
        <v>20</v>
      </c>
      <c r="D114" s="73">
        <v>0.2</v>
      </c>
      <c r="E114" s="74" t="s">
        <v>21</v>
      </c>
      <c r="F114" s="75"/>
      <c r="G114" s="78">
        <v>20</v>
      </c>
      <c r="H114" s="29"/>
      <c r="I114" s="37"/>
      <c r="J114" s="37"/>
      <c r="K114" s="25"/>
    </row>
    <row r="115" ht="21" customHeight="1" spans="1:11">
      <c r="A115" s="24" t="s">
        <v>119</v>
      </c>
      <c r="B115" s="24" t="s">
        <v>120</v>
      </c>
      <c r="C115" s="72" t="s">
        <v>14</v>
      </c>
      <c r="D115" s="73">
        <v>0.3</v>
      </c>
      <c r="E115" s="74" t="s">
        <v>268</v>
      </c>
      <c r="F115" s="75"/>
      <c r="G115" s="76">
        <f>0.3*RIGHT(E115,5)</f>
        <v>31.8</v>
      </c>
      <c r="H115" s="29"/>
      <c r="I115" s="37">
        <f>SUM(G115:G118)+H115</f>
        <v>105.8</v>
      </c>
      <c r="J115" s="37" t="e">
        <f>#REF!</f>
        <v>#REF!</v>
      </c>
      <c r="K115" s="25"/>
    </row>
    <row r="116" ht="65.1" customHeight="1" spans="1:11">
      <c r="A116" s="24"/>
      <c r="B116" s="24"/>
      <c r="C116" s="72" t="s">
        <v>94</v>
      </c>
      <c r="D116" s="73">
        <v>0.4</v>
      </c>
      <c r="E116" s="77" t="s">
        <v>122</v>
      </c>
      <c r="F116" s="75"/>
      <c r="G116" s="78">
        <v>40</v>
      </c>
      <c r="H116" s="29"/>
      <c r="I116" s="37"/>
      <c r="J116" s="37"/>
      <c r="K116" s="25"/>
    </row>
    <row r="117" ht="27" customHeight="1" spans="1:11">
      <c r="A117" s="24"/>
      <c r="B117" s="24"/>
      <c r="C117" s="72" t="s">
        <v>18</v>
      </c>
      <c r="D117" s="73">
        <v>0.1</v>
      </c>
      <c r="E117" s="74" t="s">
        <v>269</v>
      </c>
      <c r="F117" s="75">
        <v>4</v>
      </c>
      <c r="G117" s="78">
        <v>14</v>
      </c>
      <c r="H117" s="29"/>
      <c r="I117" s="37"/>
      <c r="J117" s="37"/>
      <c r="K117" s="25"/>
    </row>
    <row r="118" ht="17.1" customHeight="1" spans="1:11">
      <c r="A118" s="24"/>
      <c r="B118" s="24"/>
      <c r="C118" s="72" t="s">
        <v>20</v>
      </c>
      <c r="D118" s="73">
        <v>0.2</v>
      </c>
      <c r="E118" s="74" t="s">
        <v>21</v>
      </c>
      <c r="F118" s="75"/>
      <c r="G118" s="78">
        <v>20</v>
      </c>
      <c r="H118" s="29"/>
      <c r="I118" s="37"/>
      <c r="J118" s="37"/>
      <c r="K118" s="25"/>
    </row>
    <row r="119" ht="33" customHeight="1" spans="1:11">
      <c r="A119" s="46" t="s">
        <v>124</v>
      </c>
      <c r="B119" s="24" t="s">
        <v>125</v>
      </c>
      <c r="C119" s="72" t="s">
        <v>14</v>
      </c>
      <c r="D119" s="73">
        <v>0.3</v>
      </c>
      <c r="E119" s="77" t="s">
        <v>256</v>
      </c>
      <c r="F119" s="75"/>
      <c r="G119" s="76">
        <f>0.3*RIGHT(E119,5)</f>
        <v>29.55</v>
      </c>
      <c r="H119" s="29"/>
      <c r="I119" s="37">
        <f>SUM(G119:G122)+H119</f>
        <v>101.55</v>
      </c>
      <c r="J119" s="37" t="e">
        <f>#REF!</f>
        <v>#REF!</v>
      </c>
      <c r="K119" s="25"/>
    </row>
    <row r="120" ht="81" customHeight="1" spans="1:11">
      <c r="A120" s="49"/>
      <c r="B120" s="24"/>
      <c r="C120" s="72" t="s">
        <v>94</v>
      </c>
      <c r="D120" s="73">
        <v>0.4</v>
      </c>
      <c r="E120" s="77" t="s">
        <v>270</v>
      </c>
      <c r="F120" s="75"/>
      <c r="G120" s="78">
        <v>40</v>
      </c>
      <c r="H120" s="29"/>
      <c r="I120" s="37"/>
      <c r="J120" s="37"/>
      <c r="K120" s="25"/>
    </row>
    <row r="121" ht="35.1" customHeight="1" spans="1:11">
      <c r="A121" s="49"/>
      <c r="B121" s="24"/>
      <c r="C121" s="72" t="s">
        <v>18</v>
      </c>
      <c r="D121" s="73">
        <v>0.1</v>
      </c>
      <c r="E121" s="74" t="s">
        <v>271</v>
      </c>
      <c r="F121" s="75">
        <v>2</v>
      </c>
      <c r="G121" s="78">
        <v>12</v>
      </c>
      <c r="H121" s="29"/>
      <c r="I121" s="37"/>
      <c r="J121" s="37"/>
      <c r="K121" s="25"/>
    </row>
    <row r="122" ht="27" customHeight="1" spans="1:11">
      <c r="A122" s="51"/>
      <c r="B122" s="24"/>
      <c r="C122" s="72" t="s">
        <v>20</v>
      </c>
      <c r="D122" s="73">
        <v>0.2</v>
      </c>
      <c r="E122" s="74" t="s">
        <v>21</v>
      </c>
      <c r="F122" s="75">
        <v>0</v>
      </c>
      <c r="G122" s="78">
        <v>20</v>
      </c>
      <c r="H122" s="29"/>
      <c r="I122" s="37"/>
      <c r="J122" s="37"/>
      <c r="K122" s="25"/>
    </row>
    <row r="123" ht="18.9" customHeight="1" spans="1:11">
      <c r="A123" s="46" t="s">
        <v>124</v>
      </c>
      <c r="B123" s="24" t="s">
        <v>129</v>
      </c>
      <c r="C123" s="72" t="s">
        <v>14</v>
      </c>
      <c r="D123" s="73">
        <v>0.3</v>
      </c>
      <c r="E123" s="77" t="s">
        <v>256</v>
      </c>
      <c r="F123" s="75"/>
      <c r="G123" s="76">
        <f>0.3*RIGHT(E123,5)</f>
        <v>29.55</v>
      </c>
      <c r="H123" s="29"/>
      <c r="I123" s="37">
        <f>SUM(G123:G126)+H123</f>
        <v>101.55</v>
      </c>
      <c r="J123" s="37" t="e">
        <f>#REF!</f>
        <v>#REF!</v>
      </c>
      <c r="K123" s="25"/>
    </row>
    <row r="124" ht="54" customHeight="1" spans="1:11">
      <c r="A124" s="49"/>
      <c r="B124" s="24"/>
      <c r="C124" s="72" t="s">
        <v>94</v>
      </c>
      <c r="D124" s="73">
        <v>0.4</v>
      </c>
      <c r="E124" s="77" t="s">
        <v>272</v>
      </c>
      <c r="F124" s="75"/>
      <c r="G124" s="78">
        <v>40</v>
      </c>
      <c r="H124" s="29"/>
      <c r="I124" s="37"/>
      <c r="J124" s="37"/>
      <c r="K124" s="25"/>
    </row>
    <row r="125" ht="24.9" customHeight="1" spans="1:11">
      <c r="A125" s="49"/>
      <c r="B125" s="24"/>
      <c r="C125" s="72" t="s">
        <v>18</v>
      </c>
      <c r="D125" s="73">
        <v>0.1</v>
      </c>
      <c r="E125" s="74" t="s">
        <v>271</v>
      </c>
      <c r="F125" s="75">
        <v>2</v>
      </c>
      <c r="G125" s="78">
        <v>12</v>
      </c>
      <c r="H125" s="29"/>
      <c r="I125" s="37"/>
      <c r="J125" s="37"/>
      <c r="K125" s="25"/>
    </row>
    <row r="126" ht="20.1" customHeight="1" spans="1:11">
      <c r="A126" s="51"/>
      <c r="B126" s="24"/>
      <c r="C126" s="72" t="s">
        <v>20</v>
      </c>
      <c r="D126" s="73">
        <v>0.2</v>
      </c>
      <c r="E126" s="74" t="s">
        <v>21</v>
      </c>
      <c r="F126" s="75">
        <v>0</v>
      </c>
      <c r="G126" s="78">
        <v>20</v>
      </c>
      <c r="H126" s="29"/>
      <c r="I126" s="37"/>
      <c r="J126" s="37"/>
      <c r="K126" s="25"/>
    </row>
    <row r="127" ht="20.1" customHeight="1" spans="1:11">
      <c r="A127" s="24" t="s">
        <v>130</v>
      </c>
      <c r="B127" s="24" t="s">
        <v>131</v>
      </c>
      <c r="C127" s="72" t="s">
        <v>14</v>
      </c>
      <c r="D127" s="73">
        <v>0.3</v>
      </c>
      <c r="E127" s="77" t="s">
        <v>231</v>
      </c>
      <c r="F127" s="75"/>
      <c r="G127" s="76">
        <f>0.3*RIGHT(E127,5)</f>
        <v>22.8</v>
      </c>
      <c r="H127" s="29"/>
      <c r="I127" s="37">
        <f>SUM(G127:G130)+H127</f>
        <v>93.8</v>
      </c>
      <c r="J127" s="37" t="e">
        <f>#REF!</f>
        <v>#REF!</v>
      </c>
      <c r="K127" s="25"/>
    </row>
    <row r="128" ht="45" customHeight="1" spans="1:11">
      <c r="A128" s="24"/>
      <c r="B128" s="24"/>
      <c r="C128" s="72" t="s">
        <v>94</v>
      </c>
      <c r="D128" s="73">
        <v>0.4</v>
      </c>
      <c r="E128" s="77" t="s">
        <v>273</v>
      </c>
      <c r="F128" s="75"/>
      <c r="G128" s="78">
        <v>40</v>
      </c>
      <c r="H128" s="29"/>
      <c r="I128" s="37"/>
      <c r="J128" s="37"/>
      <c r="K128" s="25"/>
    </row>
    <row r="129" ht="27" customHeight="1" spans="1:11">
      <c r="A129" s="24"/>
      <c r="B129" s="24"/>
      <c r="C129" s="72" t="s">
        <v>18</v>
      </c>
      <c r="D129" s="73">
        <v>0.1</v>
      </c>
      <c r="E129" s="74" t="s">
        <v>274</v>
      </c>
      <c r="F129" s="75">
        <v>1</v>
      </c>
      <c r="G129" s="78">
        <v>11</v>
      </c>
      <c r="H129" s="29"/>
      <c r="I129" s="37"/>
      <c r="J129" s="37"/>
      <c r="K129" s="25"/>
    </row>
    <row r="130" ht="15.9" customHeight="1" spans="1:11">
      <c r="A130" s="24"/>
      <c r="B130" s="24"/>
      <c r="C130" s="72" t="s">
        <v>20</v>
      </c>
      <c r="D130" s="73">
        <v>0.2</v>
      </c>
      <c r="E130" s="74" t="s">
        <v>21</v>
      </c>
      <c r="F130" s="75"/>
      <c r="G130" s="78">
        <v>20</v>
      </c>
      <c r="H130" s="29"/>
      <c r="I130" s="37"/>
      <c r="J130" s="37"/>
      <c r="K130" s="25"/>
    </row>
    <row r="131" ht="29.1" customHeight="1" spans="1:11">
      <c r="A131" s="24"/>
      <c r="B131" s="24" t="s">
        <v>133</v>
      </c>
      <c r="C131" s="72" t="s">
        <v>14</v>
      </c>
      <c r="D131" s="73">
        <v>0.3</v>
      </c>
      <c r="E131" s="77" t="s">
        <v>231</v>
      </c>
      <c r="F131" s="75"/>
      <c r="G131" s="76">
        <f>0.3*RIGHT(E131,5)</f>
        <v>22.8</v>
      </c>
      <c r="H131" s="29"/>
      <c r="I131" s="37">
        <f>SUM(G131:G134)+H131</f>
        <v>93.8</v>
      </c>
      <c r="J131" s="37" t="e">
        <f>#REF!</f>
        <v>#REF!</v>
      </c>
      <c r="K131" s="25"/>
    </row>
    <row r="132" ht="45.9" customHeight="1" spans="1:11">
      <c r="A132" s="24"/>
      <c r="B132" s="24"/>
      <c r="C132" s="72" t="s">
        <v>94</v>
      </c>
      <c r="D132" s="73">
        <v>0.4</v>
      </c>
      <c r="E132" s="77" t="s">
        <v>273</v>
      </c>
      <c r="F132" s="75"/>
      <c r="G132" s="78">
        <v>40</v>
      </c>
      <c r="H132" s="29"/>
      <c r="I132" s="37"/>
      <c r="J132" s="37"/>
      <c r="K132" s="25"/>
    </row>
    <row r="133" ht="27" customHeight="1" spans="1:11">
      <c r="A133" s="24"/>
      <c r="B133" s="24"/>
      <c r="C133" s="72" t="s">
        <v>18</v>
      </c>
      <c r="D133" s="73">
        <v>0.1</v>
      </c>
      <c r="E133" s="74" t="s">
        <v>275</v>
      </c>
      <c r="F133" s="75">
        <v>1</v>
      </c>
      <c r="G133" s="78">
        <v>11</v>
      </c>
      <c r="H133" s="29"/>
      <c r="I133" s="37"/>
      <c r="J133" s="37"/>
      <c r="K133" s="25"/>
    </row>
    <row r="134" ht="21" customHeight="1" spans="1:11">
      <c r="A134" s="24"/>
      <c r="B134" s="24"/>
      <c r="C134" s="72" t="s">
        <v>20</v>
      </c>
      <c r="D134" s="73">
        <v>0.2</v>
      </c>
      <c r="E134" s="74" t="s">
        <v>21</v>
      </c>
      <c r="F134" s="75"/>
      <c r="G134" s="78">
        <v>20</v>
      </c>
      <c r="H134" s="29"/>
      <c r="I134" s="37"/>
      <c r="J134" s="37"/>
      <c r="K134" s="25"/>
    </row>
    <row r="135" ht="18" customHeight="1" spans="1:11">
      <c r="A135" s="46" t="s">
        <v>135</v>
      </c>
      <c r="B135" s="24" t="s">
        <v>136</v>
      </c>
      <c r="C135" s="72" t="s">
        <v>14</v>
      </c>
      <c r="D135" s="73">
        <v>0.2</v>
      </c>
      <c r="E135" s="77" t="s">
        <v>256</v>
      </c>
      <c r="F135" s="75"/>
      <c r="G135" s="76">
        <f>0.2*RIGHT(E135,5)</f>
        <v>19.7</v>
      </c>
      <c r="H135" s="29"/>
      <c r="I135" s="37">
        <f>SUM(G135:G138)+H135</f>
        <v>102.7</v>
      </c>
      <c r="J135" s="37" t="e">
        <f>#REF!</f>
        <v>#REF!</v>
      </c>
      <c r="K135" s="25"/>
    </row>
    <row r="136" ht="30" customHeight="1" spans="1:11">
      <c r="A136" s="49"/>
      <c r="B136" s="24"/>
      <c r="C136" s="72" t="s">
        <v>94</v>
      </c>
      <c r="D136" s="73">
        <v>0.5</v>
      </c>
      <c r="E136" s="74" t="s">
        <v>102</v>
      </c>
      <c r="F136" s="75"/>
      <c r="G136" s="78">
        <v>50</v>
      </c>
      <c r="H136" s="29"/>
      <c r="I136" s="37"/>
      <c r="J136" s="37"/>
      <c r="K136" s="25"/>
    </row>
    <row r="137" ht="39" customHeight="1" spans="1:11">
      <c r="A137" s="49"/>
      <c r="B137" s="24"/>
      <c r="C137" s="72" t="s">
        <v>18</v>
      </c>
      <c r="D137" s="73">
        <v>0.1</v>
      </c>
      <c r="E137" s="74" t="s">
        <v>276</v>
      </c>
      <c r="F137" s="75">
        <v>3</v>
      </c>
      <c r="G137" s="78">
        <v>13</v>
      </c>
      <c r="H137" s="29"/>
      <c r="I137" s="37"/>
      <c r="J137" s="37"/>
      <c r="K137" s="25"/>
    </row>
    <row r="138" ht="21.9" customHeight="1" spans="1:11">
      <c r="A138" s="51"/>
      <c r="B138" s="24"/>
      <c r="C138" s="72" t="s">
        <v>20</v>
      </c>
      <c r="D138" s="73">
        <v>0.2</v>
      </c>
      <c r="E138" s="74" t="s">
        <v>21</v>
      </c>
      <c r="F138" s="75"/>
      <c r="G138" s="78">
        <v>20</v>
      </c>
      <c r="H138" s="29"/>
      <c r="I138" s="37"/>
      <c r="J138" s="37"/>
      <c r="K138" s="25"/>
    </row>
    <row r="139" ht="21" customHeight="1" spans="1:11">
      <c r="A139" s="46" t="s">
        <v>135</v>
      </c>
      <c r="B139" s="24" t="s">
        <v>138</v>
      </c>
      <c r="C139" s="72" t="s">
        <v>14</v>
      </c>
      <c r="D139" s="73">
        <v>0.2</v>
      </c>
      <c r="E139" s="77" t="s">
        <v>256</v>
      </c>
      <c r="F139" s="75"/>
      <c r="G139" s="76">
        <f>0.2*RIGHT(E139,5)</f>
        <v>19.7</v>
      </c>
      <c r="H139" s="29"/>
      <c r="I139" s="37">
        <f>SUM(G139:G142)+H139</f>
        <v>102.7</v>
      </c>
      <c r="J139" s="37" t="e">
        <f>#REF!</f>
        <v>#REF!</v>
      </c>
      <c r="K139" s="25"/>
    </row>
    <row r="140" ht="29.1" customHeight="1" spans="1:11">
      <c r="A140" s="49"/>
      <c r="B140" s="24"/>
      <c r="C140" s="72" t="s">
        <v>94</v>
      </c>
      <c r="D140" s="73">
        <v>0.5</v>
      </c>
      <c r="E140" s="74" t="s">
        <v>102</v>
      </c>
      <c r="F140" s="75"/>
      <c r="G140" s="78">
        <v>50</v>
      </c>
      <c r="H140" s="29"/>
      <c r="I140" s="37"/>
      <c r="J140" s="37"/>
      <c r="K140" s="25"/>
    </row>
    <row r="141" ht="39" customHeight="1" spans="1:11">
      <c r="A141" s="49"/>
      <c r="B141" s="24"/>
      <c r="C141" s="72" t="s">
        <v>18</v>
      </c>
      <c r="D141" s="73">
        <v>0.1</v>
      </c>
      <c r="E141" s="74" t="s">
        <v>276</v>
      </c>
      <c r="F141" s="75">
        <v>3</v>
      </c>
      <c r="G141" s="78">
        <v>13</v>
      </c>
      <c r="H141" s="29"/>
      <c r="I141" s="37"/>
      <c r="J141" s="37"/>
      <c r="K141" s="25"/>
    </row>
    <row r="142" ht="15.9" customHeight="1" spans="1:11">
      <c r="A142" s="51"/>
      <c r="B142" s="24"/>
      <c r="C142" s="72" t="s">
        <v>20</v>
      </c>
      <c r="D142" s="73">
        <v>0.2</v>
      </c>
      <c r="E142" s="74" t="s">
        <v>21</v>
      </c>
      <c r="F142" s="75"/>
      <c r="G142" s="78">
        <v>20</v>
      </c>
      <c r="H142" s="29"/>
      <c r="I142" s="37"/>
      <c r="J142" s="37"/>
      <c r="K142" s="25"/>
    </row>
    <row r="143" ht="21.9" customHeight="1" spans="1:11">
      <c r="A143" s="24" t="s">
        <v>139</v>
      </c>
      <c r="B143" s="24" t="s">
        <v>140</v>
      </c>
      <c r="C143" s="72" t="s">
        <v>14</v>
      </c>
      <c r="D143" s="73">
        <v>0.2</v>
      </c>
      <c r="E143" s="77" t="s">
        <v>67</v>
      </c>
      <c r="F143" s="75"/>
      <c r="G143" s="76">
        <f>0.2*RIGHT(E143,5)</f>
        <v>20.4</v>
      </c>
      <c r="H143" s="29"/>
      <c r="I143" s="37">
        <f>SUM(G143:G146)+H143</f>
        <v>100.4</v>
      </c>
      <c r="J143" s="37" t="e">
        <f>#REF!</f>
        <v>#REF!</v>
      </c>
      <c r="K143" s="25"/>
    </row>
    <row r="144" ht="24" customHeight="1" spans="1:11">
      <c r="A144" s="24"/>
      <c r="B144" s="24"/>
      <c r="C144" s="72" t="s">
        <v>94</v>
      </c>
      <c r="D144" s="73">
        <v>0.4</v>
      </c>
      <c r="E144" s="77" t="s">
        <v>141</v>
      </c>
      <c r="F144" s="75"/>
      <c r="G144" s="78">
        <v>40</v>
      </c>
      <c r="H144" s="29"/>
      <c r="I144" s="37"/>
      <c r="J144" s="37"/>
      <c r="K144" s="25"/>
    </row>
    <row r="145" ht="23.1" customHeight="1" spans="1:11">
      <c r="A145" s="24"/>
      <c r="B145" s="24"/>
      <c r="C145" s="72" t="s">
        <v>18</v>
      </c>
      <c r="D145" s="73">
        <v>0.2</v>
      </c>
      <c r="E145" s="74" t="s">
        <v>21</v>
      </c>
      <c r="F145" s="75"/>
      <c r="G145" s="78">
        <v>20</v>
      </c>
      <c r="H145" s="29"/>
      <c r="I145" s="37"/>
      <c r="J145" s="37"/>
      <c r="K145" s="25"/>
    </row>
    <row r="146" ht="21.9" customHeight="1" spans="1:11">
      <c r="A146" s="24"/>
      <c r="B146" s="24"/>
      <c r="C146" s="72" t="s">
        <v>20</v>
      </c>
      <c r="D146" s="73">
        <v>0.2</v>
      </c>
      <c r="E146" s="74" t="s">
        <v>21</v>
      </c>
      <c r="F146" s="75"/>
      <c r="G146" s="78">
        <v>20</v>
      </c>
      <c r="H146" s="29"/>
      <c r="I146" s="37"/>
      <c r="J146" s="37"/>
      <c r="K146" s="25"/>
    </row>
    <row r="147" ht="20.1" customHeight="1" spans="1:11">
      <c r="A147" s="24"/>
      <c r="B147" s="24" t="s">
        <v>142</v>
      </c>
      <c r="C147" s="72" t="s">
        <v>14</v>
      </c>
      <c r="D147" s="73">
        <v>0.2</v>
      </c>
      <c r="E147" s="77" t="s">
        <v>67</v>
      </c>
      <c r="F147" s="75"/>
      <c r="G147" s="76">
        <f>0.2*RIGHT(E147,5)</f>
        <v>20.4</v>
      </c>
      <c r="H147" s="29"/>
      <c r="I147" s="37">
        <f>SUM(G147:G150)+H147</f>
        <v>100.4</v>
      </c>
      <c r="J147" s="37" t="e">
        <f>#REF!</f>
        <v>#REF!</v>
      </c>
      <c r="K147" s="25"/>
    </row>
    <row r="148" ht="27.9" customHeight="1" spans="1:11">
      <c r="A148" s="24"/>
      <c r="B148" s="24"/>
      <c r="C148" s="72" t="s">
        <v>94</v>
      </c>
      <c r="D148" s="73">
        <v>0.4</v>
      </c>
      <c r="E148" s="77" t="s">
        <v>102</v>
      </c>
      <c r="F148" s="75"/>
      <c r="G148" s="78">
        <v>40</v>
      </c>
      <c r="H148" s="29"/>
      <c r="I148" s="37"/>
      <c r="J148" s="37"/>
      <c r="K148" s="25"/>
    </row>
    <row r="149" ht="21" customHeight="1" spans="1:11">
      <c r="A149" s="24"/>
      <c r="B149" s="24"/>
      <c r="C149" s="72" t="s">
        <v>18</v>
      </c>
      <c r="D149" s="73">
        <v>0.2</v>
      </c>
      <c r="E149" s="74" t="s">
        <v>21</v>
      </c>
      <c r="F149" s="75"/>
      <c r="G149" s="78">
        <v>20</v>
      </c>
      <c r="H149" s="29"/>
      <c r="I149" s="37"/>
      <c r="J149" s="37"/>
      <c r="K149" s="25"/>
    </row>
    <row r="150" ht="23.1" customHeight="1" spans="1:11">
      <c r="A150" s="24"/>
      <c r="B150" s="24"/>
      <c r="C150" s="72" t="s">
        <v>20</v>
      </c>
      <c r="D150" s="73">
        <v>0.2</v>
      </c>
      <c r="E150" s="74" t="s">
        <v>21</v>
      </c>
      <c r="F150" s="75"/>
      <c r="G150" s="78">
        <v>20</v>
      </c>
      <c r="H150" s="29"/>
      <c r="I150" s="37"/>
      <c r="J150" s="37"/>
      <c r="K150" s="25"/>
    </row>
    <row r="151" ht="24" customHeight="1" spans="1:11">
      <c r="A151" s="24" t="s">
        <v>143</v>
      </c>
      <c r="B151" s="24" t="s">
        <v>144</v>
      </c>
      <c r="C151" s="72" t="s">
        <v>14</v>
      </c>
      <c r="D151" s="73">
        <v>0.2</v>
      </c>
      <c r="E151" s="77" t="s">
        <v>230</v>
      </c>
      <c r="F151" s="75"/>
      <c r="G151" s="76">
        <f>0.2*RIGHT(E151,5)</f>
        <v>19.42</v>
      </c>
      <c r="H151" s="29"/>
      <c r="I151" s="37">
        <f>SUM(G151:G154)+H151</f>
        <v>99.42</v>
      </c>
      <c r="J151" s="37" t="e">
        <f>#REF!</f>
        <v>#REF!</v>
      </c>
      <c r="K151" s="25"/>
    </row>
    <row r="152" ht="27" customHeight="1" spans="1:11">
      <c r="A152" s="24"/>
      <c r="B152" s="24"/>
      <c r="C152" s="72" t="s">
        <v>94</v>
      </c>
      <c r="D152" s="73">
        <v>0.4</v>
      </c>
      <c r="E152" s="77" t="s">
        <v>102</v>
      </c>
      <c r="F152" s="75"/>
      <c r="G152" s="78">
        <v>40</v>
      </c>
      <c r="H152" s="29"/>
      <c r="I152" s="37"/>
      <c r="J152" s="37"/>
      <c r="K152" s="25"/>
    </row>
    <row r="153" ht="18" customHeight="1" spans="1:11">
      <c r="A153" s="24"/>
      <c r="B153" s="24"/>
      <c r="C153" s="72" t="s">
        <v>18</v>
      </c>
      <c r="D153" s="73">
        <v>0.2</v>
      </c>
      <c r="E153" s="74" t="s">
        <v>21</v>
      </c>
      <c r="F153" s="75"/>
      <c r="G153" s="78">
        <v>20</v>
      </c>
      <c r="H153" s="29"/>
      <c r="I153" s="37"/>
      <c r="J153" s="37"/>
      <c r="K153" s="25"/>
    </row>
    <row r="154" ht="20.1" customHeight="1" spans="1:11">
      <c r="A154" s="24"/>
      <c r="B154" s="24"/>
      <c r="C154" s="72" t="s">
        <v>20</v>
      </c>
      <c r="D154" s="73">
        <v>0.2</v>
      </c>
      <c r="E154" s="74" t="s">
        <v>21</v>
      </c>
      <c r="F154" s="75"/>
      <c r="G154" s="78">
        <v>20</v>
      </c>
      <c r="H154" s="29"/>
      <c r="I154" s="37"/>
      <c r="J154" s="37"/>
      <c r="K154" s="25"/>
    </row>
    <row r="155" ht="18" customHeight="1" spans="1:11">
      <c r="A155" s="24" t="s">
        <v>145</v>
      </c>
      <c r="B155" s="24" t="s">
        <v>146</v>
      </c>
      <c r="C155" s="72" t="s">
        <v>14</v>
      </c>
      <c r="D155" s="73">
        <v>0.2</v>
      </c>
      <c r="E155" s="77" t="s">
        <v>248</v>
      </c>
      <c r="F155" s="75"/>
      <c r="G155" s="76">
        <f>0.2*RIGHT(E155,5)</f>
        <v>19.96</v>
      </c>
      <c r="H155" s="29"/>
      <c r="I155" s="37">
        <f>SUM(G155:G158)+H155</f>
        <v>100.96</v>
      </c>
      <c r="J155" s="37" t="e">
        <f>#REF!</f>
        <v>#REF!</v>
      </c>
      <c r="K155" s="25"/>
    </row>
    <row r="156" ht="27" customHeight="1" spans="1:11">
      <c r="A156" s="24"/>
      <c r="B156" s="24"/>
      <c r="C156" s="72" t="s">
        <v>94</v>
      </c>
      <c r="D156" s="73">
        <v>0.4</v>
      </c>
      <c r="E156" s="77" t="s">
        <v>102</v>
      </c>
      <c r="F156" s="75"/>
      <c r="G156" s="78">
        <v>40</v>
      </c>
      <c r="H156" s="29"/>
      <c r="I156" s="37"/>
      <c r="J156" s="37"/>
      <c r="K156" s="25"/>
    </row>
    <row r="157" ht="18" customHeight="1" spans="1:11">
      <c r="A157" s="24"/>
      <c r="B157" s="24"/>
      <c r="C157" s="72" t="s">
        <v>18</v>
      </c>
      <c r="D157" s="73">
        <v>0.2</v>
      </c>
      <c r="E157" s="74" t="s">
        <v>277</v>
      </c>
      <c r="F157" s="75">
        <v>1</v>
      </c>
      <c r="G157" s="78">
        <v>21</v>
      </c>
      <c r="H157" s="29"/>
      <c r="I157" s="37"/>
      <c r="J157" s="37"/>
      <c r="K157" s="25"/>
    </row>
    <row r="158" ht="17.1" customHeight="1" spans="1:11">
      <c r="A158" s="24"/>
      <c r="B158" s="24"/>
      <c r="C158" s="72" t="s">
        <v>20</v>
      </c>
      <c r="D158" s="73">
        <v>0.2</v>
      </c>
      <c r="E158" s="74" t="s">
        <v>21</v>
      </c>
      <c r="F158" s="75"/>
      <c r="G158" s="78">
        <v>20</v>
      </c>
      <c r="H158" s="29"/>
      <c r="I158" s="37"/>
      <c r="J158" s="37"/>
      <c r="K158" s="25"/>
    </row>
    <row r="159" ht="21.9" customHeight="1" spans="1:11">
      <c r="A159" s="24" t="s">
        <v>148</v>
      </c>
      <c r="B159" s="24" t="s">
        <v>149</v>
      </c>
      <c r="C159" s="72" t="s">
        <v>14</v>
      </c>
      <c r="D159" s="73">
        <v>0.2</v>
      </c>
      <c r="E159" s="77" t="s">
        <v>240</v>
      </c>
      <c r="F159" s="75"/>
      <c r="G159" s="76">
        <f>0.2*RIGHT(E159,5)</f>
        <v>16.72</v>
      </c>
      <c r="H159" s="29"/>
      <c r="I159" s="37">
        <f>SUM(G159:G162)+H159</f>
        <v>96.72</v>
      </c>
      <c r="J159" s="37" t="e">
        <f>#REF!</f>
        <v>#REF!</v>
      </c>
      <c r="K159" s="25"/>
    </row>
    <row r="160" ht="57" customHeight="1" spans="1:11">
      <c r="A160" s="24"/>
      <c r="B160" s="24"/>
      <c r="C160" s="72" t="s">
        <v>94</v>
      </c>
      <c r="D160" s="73">
        <v>0.4</v>
      </c>
      <c r="E160" s="77" t="s">
        <v>150</v>
      </c>
      <c r="F160" s="75"/>
      <c r="G160" s="78">
        <v>40</v>
      </c>
      <c r="H160" s="29"/>
      <c r="I160" s="37"/>
      <c r="J160" s="37"/>
      <c r="K160" s="25"/>
    </row>
    <row r="161" ht="18" customHeight="1" spans="1:11">
      <c r="A161" s="24"/>
      <c r="B161" s="24"/>
      <c r="C161" s="72" t="s">
        <v>18</v>
      </c>
      <c r="D161" s="73">
        <v>0.2</v>
      </c>
      <c r="E161" s="74" t="s">
        <v>21</v>
      </c>
      <c r="F161" s="75"/>
      <c r="G161" s="78">
        <v>20</v>
      </c>
      <c r="H161" s="29"/>
      <c r="I161" s="37"/>
      <c r="J161" s="37"/>
      <c r="K161" s="25"/>
    </row>
    <row r="162" ht="18" customHeight="1" spans="1:11">
      <c r="A162" s="24"/>
      <c r="B162" s="24"/>
      <c r="C162" s="72" t="s">
        <v>20</v>
      </c>
      <c r="D162" s="73">
        <v>0.2</v>
      </c>
      <c r="E162" s="74" t="s">
        <v>21</v>
      </c>
      <c r="F162" s="75"/>
      <c r="G162" s="78">
        <v>20</v>
      </c>
      <c r="H162" s="29"/>
      <c r="I162" s="37"/>
      <c r="J162" s="37"/>
      <c r="K162" s="25"/>
    </row>
    <row r="163" ht="23.1" customHeight="1" spans="1:11">
      <c r="A163" s="24" t="s">
        <v>151</v>
      </c>
      <c r="B163" s="24" t="s">
        <v>152</v>
      </c>
      <c r="C163" s="72" t="s">
        <v>14</v>
      </c>
      <c r="D163" s="73">
        <v>0.2</v>
      </c>
      <c r="E163" s="77" t="s">
        <v>240</v>
      </c>
      <c r="F163" s="75"/>
      <c r="G163" s="76">
        <f>0.2*RIGHT(E163,5)</f>
        <v>16.72</v>
      </c>
      <c r="H163" s="29"/>
      <c r="I163" s="37">
        <f>SUM(G163:G166)+H163</f>
        <v>94.72</v>
      </c>
      <c r="J163" s="37" t="e">
        <f>#REF!</f>
        <v>#REF!</v>
      </c>
      <c r="K163" s="25"/>
    </row>
    <row r="164" ht="30.9" customHeight="1" spans="1:11">
      <c r="A164" s="24"/>
      <c r="B164" s="24"/>
      <c r="C164" s="72" t="s">
        <v>94</v>
      </c>
      <c r="D164" s="73">
        <v>0.5</v>
      </c>
      <c r="E164" s="77" t="s">
        <v>153</v>
      </c>
      <c r="F164" s="75"/>
      <c r="G164" s="78">
        <v>50</v>
      </c>
      <c r="H164" s="29"/>
      <c r="I164" s="37"/>
      <c r="J164" s="37"/>
      <c r="K164" s="25"/>
    </row>
    <row r="165" ht="27" customHeight="1" spans="1:11">
      <c r="A165" s="24"/>
      <c r="B165" s="24"/>
      <c r="C165" s="72" t="s">
        <v>18</v>
      </c>
      <c r="D165" s="73">
        <v>0.1</v>
      </c>
      <c r="E165" s="74" t="s">
        <v>278</v>
      </c>
      <c r="F165" s="75">
        <v>-2</v>
      </c>
      <c r="G165" s="78">
        <v>8</v>
      </c>
      <c r="H165" s="29"/>
      <c r="I165" s="37"/>
      <c r="J165" s="37"/>
      <c r="K165" s="25"/>
    </row>
    <row r="166" ht="23.1" customHeight="1" spans="1:11">
      <c r="A166" s="24"/>
      <c r="B166" s="24"/>
      <c r="C166" s="72" t="s">
        <v>20</v>
      </c>
      <c r="D166" s="73">
        <v>0.2</v>
      </c>
      <c r="E166" s="74" t="s">
        <v>21</v>
      </c>
      <c r="F166" s="75"/>
      <c r="G166" s="78">
        <v>20</v>
      </c>
      <c r="H166" s="29"/>
      <c r="I166" s="37"/>
      <c r="J166" s="37"/>
      <c r="K166" s="25"/>
    </row>
    <row r="167" ht="26.1" customHeight="1" spans="1:11">
      <c r="A167" s="24" t="s">
        <v>155</v>
      </c>
      <c r="B167" s="24" t="s">
        <v>156</v>
      </c>
      <c r="C167" s="72" t="s">
        <v>14</v>
      </c>
      <c r="D167" s="73">
        <v>0.2</v>
      </c>
      <c r="E167" s="77" t="s">
        <v>259</v>
      </c>
      <c r="F167" s="75"/>
      <c r="G167" s="76">
        <f>0.2*RIGHT(E167,5)</f>
        <v>18.04</v>
      </c>
      <c r="H167" s="29"/>
      <c r="I167" s="37">
        <f>SUM(G167:G170)+H167</f>
        <v>98.04</v>
      </c>
      <c r="J167" s="37" t="e">
        <f>#REF!</f>
        <v>#REF!</v>
      </c>
      <c r="K167" s="25"/>
    </row>
    <row r="168" ht="26.1" customHeight="1" spans="1:11">
      <c r="A168" s="24"/>
      <c r="B168" s="24"/>
      <c r="C168" s="72" t="s">
        <v>94</v>
      </c>
      <c r="D168" s="73">
        <v>0.5</v>
      </c>
      <c r="E168" s="74" t="s">
        <v>102</v>
      </c>
      <c r="F168" s="75"/>
      <c r="G168" s="78">
        <v>50</v>
      </c>
      <c r="H168" s="29"/>
      <c r="I168" s="37"/>
      <c r="J168" s="37"/>
      <c r="K168" s="25"/>
    </row>
    <row r="169" ht="18" customHeight="1" spans="1:11">
      <c r="A169" s="24"/>
      <c r="B169" s="24"/>
      <c r="C169" s="72" t="s">
        <v>18</v>
      </c>
      <c r="D169" s="73">
        <v>0.1</v>
      </c>
      <c r="E169" s="74" t="s">
        <v>21</v>
      </c>
      <c r="F169" s="75"/>
      <c r="G169" s="78">
        <v>10</v>
      </c>
      <c r="H169" s="29"/>
      <c r="I169" s="37"/>
      <c r="J169" s="37"/>
      <c r="K169" s="25"/>
    </row>
    <row r="170" ht="21" customHeight="1" spans="1:11">
      <c r="A170" s="24"/>
      <c r="B170" s="24"/>
      <c r="C170" s="72" t="s">
        <v>20</v>
      </c>
      <c r="D170" s="73">
        <v>0.2</v>
      </c>
      <c r="E170" s="74" t="s">
        <v>21</v>
      </c>
      <c r="F170" s="75"/>
      <c r="G170" s="78">
        <v>20</v>
      </c>
      <c r="H170" s="29"/>
      <c r="I170" s="37"/>
      <c r="J170" s="37"/>
      <c r="K170" s="25"/>
    </row>
    <row r="171" ht="21" customHeight="1" spans="1:11">
      <c r="A171" s="24"/>
      <c r="B171" s="24" t="s">
        <v>157</v>
      </c>
      <c r="C171" s="72" t="s">
        <v>14</v>
      </c>
      <c r="D171" s="73">
        <v>0.2</v>
      </c>
      <c r="E171" s="77" t="s">
        <v>259</v>
      </c>
      <c r="F171" s="75"/>
      <c r="G171" s="76">
        <f>0.2*RIGHT(E171,5)</f>
        <v>18.04</v>
      </c>
      <c r="H171" s="29"/>
      <c r="I171" s="37">
        <f>SUM(G171:G174)+H171</f>
        <v>98.04</v>
      </c>
      <c r="J171" s="37" t="e">
        <f>#REF!</f>
        <v>#REF!</v>
      </c>
      <c r="K171" s="25"/>
    </row>
    <row r="172" ht="32.1" customHeight="1" spans="1:11">
      <c r="A172" s="24"/>
      <c r="B172" s="24"/>
      <c r="C172" s="72" t="s">
        <v>94</v>
      </c>
      <c r="D172" s="73">
        <v>0.5</v>
      </c>
      <c r="E172" s="74" t="s">
        <v>102</v>
      </c>
      <c r="F172" s="75"/>
      <c r="G172" s="78">
        <v>50</v>
      </c>
      <c r="H172" s="29"/>
      <c r="I172" s="37"/>
      <c r="J172" s="37"/>
      <c r="K172" s="25"/>
    </row>
    <row r="173" ht="21.9" customHeight="1" spans="1:11">
      <c r="A173" s="24"/>
      <c r="B173" s="24"/>
      <c r="C173" s="72" t="s">
        <v>18</v>
      </c>
      <c r="D173" s="73">
        <v>0.1</v>
      </c>
      <c r="E173" s="74" t="s">
        <v>21</v>
      </c>
      <c r="F173" s="75"/>
      <c r="G173" s="78">
        <v>10</v>
      </c>
      <c r="H173" s="29"/>
      <c r="I173" s="37"/>
      <c r="J173" s="37"/>
      <c r="K173" s="25"/>
    </row>
    <row r="174" ht="18.9" customHeight="1" spans="1:11">
      <c r="A174" s="24"/>
      <c r="B174" s="24"/>
      <c r="C174" s="72" t="s">
        <v>20</v>
      </c>
      <c r="D174" s="73">
        <v>0.2</v>
      </c>
      <c r="E174" s="74" t="s">
        <v>21</v>
      </c>
      <c r="F174" s="75"/>
      <c r="G174" s="78">
        <v>20</v>
      </c>
      <c r="H174" s="29"/>
      <c r="I174" s="37"/>
      <c r="J174" s="37"/>
      <c r="K174" s="25"/>
    </row>
    <row r="175" ht="24" customHeight="1" spans="1:11">
      <c r="A175" s="24" t="s">
        <v>158</v>
      </c>
      <c r="B175" s="24" t="s">
        <v>159</v>
      </c>
      <c r="C175" s="72" t="s">
        <v>14</v>
      </c>
      <c r="D175" s="73">
        <v>0.2</v>
      </c>
      <c r="E175" s="77" t="s">
        <v>259</v>
      </c>
      <c r="F175" s="75"/>
      <c r="G175" s="76">
        <f>0.2*RIGHT(E175,5)</f>
        <v>18.04</v>
      </c>
      <c r="H175" s="29"/>
      <c r="I175" s="37">
        <f>G175+G176+G177+H175</f>
        <v>98.04</v>
      </c>
      <c r="J175" s="37" t="e">
        <f>#REF!</f>
        <v>#REF!</v>
      </c>
      <c r="K175" s="25"/>
    </row>
    <row r="176" ht="23.1" customHeight="1" spans="1:11">
      <c r="A176" s="24"/>
      <c r="B176" s="24"/>
      <c r="C176" s="72" t="s">
        <v>94</v>
      </c>
      <c r="D176" s="73">
        <v>0.6</v>
      </c>
      <c r="E176" s="74" t="s">
        <v>102</v>
      </c>
      <c r="F176" s="75"/>
      <c r="G176" s="78">
        <v>60</v>
      </c>
      <c r="H176" s="29"/>
      <c r="I176" s="37"/>
      <c r="J176" s="37"/>
      <c r="K176" s="25"/>
    </row>
    <row r="177" ht="20.1" customHeight="1" spans="1:11">
      <c r="A177" s="24"/>
      <c r="B177" s="24"/>
      <c r="C177" s="72" t="s">
        <v>160</v>
      </c>
      <c r="D177" s="73">
        <v>0.2</v>
      </c>
      <c r="E177" s="74" t="s">
        <v>21</v>
      </c>
      <c r="F177" s="75"/>
      <c r="G177" s="78">
        <v>20</v>
      </c>
      <c r="H177" s="29"/>
      <c r="I177" s="37"/>
      <c r="J177" s="37"/>
      <c r="K177" s="25"/>
    </row>
    <row r="178" ht="27.9" customHeight="1" spans="1:11">
      <c r="A178" s="24" t="s">
        <v>161</v>
      </c>
      <c r="B178" s="24" t="s">
        <v>162</v>
      </c>
      <c r="C178" s="72" t="s">
        <v>14</v>
      </c>
      <c r="D178" s="73">
        <v>0.2</v>
      </c>
      <c r="E178" s="77" t="s">
        <v>67</v>
      </c>
      <c r="F178" s="75"/>
      <c r="G178" s="76">
        <f>0.2*RIGHT(E178,5)</f>
        <v>20.4</v>
      </c>
      <c r="H178" s="29"/>
      <c r="I178" s="37">
        <f>SUM(G178:G181)+H178</f>
        <v>100.4</v>
      </c>
      <c r="J178" s="37" t="e">
        <f>#REF!</f>
        <v>#REF!</v>
      </c>
      <c r="K178" s="25"/>
    </row>
    <row r="179" ht="30" customHeight="1" spans="1:11">
      <c r="A179" s="24"/>
      <c r="B179" s="24"/>
      <c r="C179" s="72" t="s">
        <v>94</v>
      </c>
      <c r="D179" s="73">
        <v>0.5</v>
      </c>
      <c r="E179" s="74" t="s">
        <v>102</v>
      </c>
      <c r="F179" s="75"/>
      <c r="G179" s="78">
        <v>50</v>
      </c>
      <c r="H179" s="29"/>
      <c r="I179" s="37"/>
      <c r="J179" s="37"/>
      <c r="K179" s="25"/>
    </row>
    <row r="180" ht="21" customHeight="1" spans="1:11">
      <c r="A180" s="24"/>
      <c r="B180" s="24"/>
      <c r="C180" s="72" t="s">
        <v>18</v>
      </c>
      <c r="D180" s="73">
        <v>0.1</v>
      </c>
      <c r="E180" s="74" t="s">
        <v>21</v>
      </c>
      <c r="F180" s="75"/>
      <c r="G180" s="78">
        <v>10</v>
      </c>
      <c r="H180" s="29"/>
      <c r="I180" s="37"/>
      <c r="J180" s="37"/>
      <c r="K180" s="25"/>
    </row>
    <row r="181" ht="23.1" customHeight="1" spans="1:11">
      <c r="A181" s="24"/>
      <c r="B181" s="24"/>
      <c r="C181" s="72" t="s">
        <v>20</v>
      </c>
      <c r="D181" s="73">
        <v>0.2</v>
      </c>
      <c r="E181" s="74" t="s">
        <v>21</v>
      </c>
      <c r="F181" s="75"/>
      <c r="G181" s="78">
        <v>20</v>
      </c>
      <c r="H181" s="29"/>
      <c r="I181" s="37"/>
      <c r="J181" s="37"/>
      <c r="K181" s="25"/>
    </row>
    <row r="182" ht="21.9" customHeight="1" spans="1:11">
      <c r="A182" s="24" t="s">
        <v>163</v>
      </c>
      <c r="B182" s="24" t="s">
        <v>164</v>
      </c>
      <c r="C182" s="72" t="s">
        <v>14</v>
      </c>
      <c r="D182" s="73">
        <v>0.2</v>
      </c>
      <c r="E182" s="74" t="s">
        <v>279</v>
      </c>
      <c r="F182" s="75"/>
      <c r="G182" s="76">
        <f>0.2*RIGHT(E182,5)</f>
        <v>19.272</v>
      </c>
      <c r="H182" s="29"/>
      <c r="I182" s="37">
        <f>SUM(G182:G185)+H182</f>
        <v>99.272</v>
      </c>
      <c r="J182" s="37" t="e">
        <f>#REF!</f>
        <v>#REF!</v>
      </c>
      <c r="K182" s="25"/>
    </row>
    <row r="183" ht="29.1" customHeight="1" spans="1:11">
      <c r="A183" s="24"/>
      <c r="B183" s="24"/>
      <c r="C183" s="72" t="s">
        <v>94</v>
      </c>
      <c r="D183" s="73">
        <v>0.5</v>
      </c>
      <c r="E183" s="74" t="s">
        <v>102</v>
      </c>
      <c r="F183" s="75"/>
      <c r="G183" s="78">
        <v>50</v>
      </c>
      <c r="H183" s="29"/>
      <c r="I183" s="37"/>
      <c r="J183" s="37"/>
      <c r="K183" s="25"/>
    </row>
    <row r="184" ht="21" customHeight="1" spans="1:11">
      <c r="A184" s="24"/>
      <c r="B184" s="24"/>
      <c r="C184" s="72" t="s">
        <v>18</v>
      </c>
      <c r="D184" s="73">
        <v>0.1</v>
      </c>
      <c r="E184" s="74" t="s">
        <v>21</v>
      </c>
      <c r="F184" s="75"/>
      <c r="G184" s="78">
        <v>10</v>
      </c>
      <c r="H184" s="29"/>
      <c r="I184" s="37"/>
      <c r="J184" s="37"/>
      <c r="K184" s="25"/>
    </row>
    <row r="185" ht="21.9" customHeight="1" spans="1:11">
      <c r="A185" s="24"/>
      <c r="B185" s="24"/>
      <c r="C185" s="72" t="s">
        <v>20</v>
      </c>
      <c r="D185" s="73">
        <v>0.2</v>
      </c>
      <c r="E185" s="74" t="s">
        <v>21</v>
      </c>
      <c r="F185" s="75"/>
      <c r="G185" s="78">
        <v>20</v>
      </c>
      <c r="H185" s="29"/>
      <c r="I185" s="37"/>
      <c r="J185" s="37"/>
      <c r="K185" s="25"/>
    </row>
    <row r="186" ht="21" customHeight="1" spans="1:11">
      <c r="A186" s="24"/>
      <c r="B186" s="24" t="s">
        <v>165</v>
      </c>
      <c r="C186" s="72" t="s">
        <v>14</v>
      </c>
      <c r="D186" s="73">
        <v>0.2</v>
      </c>
      <c r="E186" s="74" t="s">
        <v>279</v>
      </c>
      <c r="F186" s="75"/>
      <c r="G186" s="76">
        <f>0.2*RIGHT(E186,5)</f>
        <v>19.272</v>
      </c>
      <c r="H186" s="29"/>
      <c r="I186" s="37">
        <f>SUM(G186:G189)+H186</f>
        <v>99.272</v>
      </c>
      <c r="J186" s="37" t="e">
        <f>#REF!</f>
        <v>#REF!</v>
      </c>
      <c r="K186" s="25"/>
    </row>
    <row r="187" ht="29.1" customHeight="1" spans="1:11">
      <c r="A187" s="24"/>
      <c r="B187" s="24"/>
      <c r="C187" s="72" t="s">
        <v>94</v>
      </c>
      <c r="D187" s="73">
        <v>0.5</v>
      </c>
      <c r="E187" s="74" t="s">
        <v>102</v>
      </c>
      <c r="F187" s="75"/>
      <c r="G187" s="78">
        <v>50</v>
      </c>
      <c r="H187" s="29"/>
      <c r="I187" s="37"/>
      <c r="J187" s="37"/>
      <c r="K187" s="25"/>
    </row>
    <row r="188" ht="21.9" customHeight="1" spans="1:11">
      <c r="A188" s="24"/>
      <c r="B188" s="24"/>
      <c r="C188" s="72" t="s">
        <v>18</v>
      </c>
      <c r="D188" s="73">
        <v>0.1</v>
      </c>
      <c r="E188" s="74" t="s">
        <v>21</v>
      </c>
      <c r="F188" s="75"/>
      <c r="G188" s="78">
        <v>10</v>
      </c>
      <c r="H188" s="29"/>
      <c r="I188" s="37"/>
      <c r="J188" s="37"/>
      <c r="K188" s="25"/>
    </row>
    <row r="189" ht="21.9" customHeight="1" spans="1:11">
      <c r="A189" s="24"/>
      <c r="B189" s="24"/>
      <c r="C189" s="72" t="s">
        <v>20</v>
      </c>
      <c r="D189" s="73">
        <v>0.2</v>
      </c>
      <c r="E189" s="74" t="s">
        <v>21</v>
      </c>
      <c r="F189" s="75"/>
      <c r="G189" s="78">
        <v>20</v>
      </c>
      <c r="H189" s="29"/>
      <c r="I189" s="37"/>
      <c r="J189" s="37"/>
      <c r="K189" s="25"/>
    </row>
    <row r="190" ht="26.1" customHeight="1" spans="1:11">
      <c r="A190" s="24" t="s">
        <v>166</v>
      </c>
      <c r="B190" s="24" t="s">
        <v>167</v>
      </c>
      <c r="C190" s="72" t="s">
        <v>14</v>
      </c>
      <c r="D190" s="73">
        <v>0.2</v>
      </c>
      <c r="E190" s="77" t="s">
        <v>257</v>
      </c>
      <c r="F190" s="75"/>
      <c r="G190" s="76">
        <f>0.2*RIGHT(E190,5)</f>
        <v>21</v>
      </c>
      <c r="H190" s="29"/>
      <c r="I190" s="37">
        <f>G190+G191+G192+H190</f>
        <v>101</v>
      </c>
      <c r="J190" s="37" t="e">
        <f>#REF!</f>
        <v>#REF!</v>
      </c>
      <c r="K190" s="25"/>
    </row>
    <row r="191" ht="29.1" customHeight="1" spans="1:11">
      <c r="A191" s="24"/>
      <c r="B191" s="24"/>
      <c r="C191" s="72" t="s">
        <v>94</v>
      </c>
      <c r="D191" s="73">
        <v>0.6</v>
      </c>
      <c r="E191" s="74" t="s">
        <v>102</v>
      </c>
      <c r="F191" s="75"/>
      <c r="G191" s="78">
        <v>60</v>
      </c>
      <c r="H191" s="29"/>
      <c r="I191" s="37"/>
      <c r="J191" s="37"/>
      <c r="K191" s="25"/>
    </row>
    <row r="192" ht="20.1" customHeight="1" spans="1:11">
      <c r="A192" s="24"/>
      <c r="B192" s="24"/>
      <c r="C192" s="72" t="s">
        <v>160</v>
      </c>
      <c r="D192" s="73">
        <v>0.2</v>
      </c>
      <c r="E192" s="74" t="s">
        <v>21</v>
      </c>
      <c r="F192" s="75"/>
      <c r="G192" s="78">
        <v>20</v>
      </c>
      <c r="H192" s="29"/>
      <c r="I192" s="37"/>
      <c r="J192" s="37"/>
      <c r="K192" s="25"/>
    </row>
    <row r="193" ht="21" customHeight="1" spans="1:11">
      <c r="A193" s="24" t="s">
        <v>169</v>
      </c>
      <c r="B193" s="24" t="s">
        <v>170</v>
      </c>
      <c r="C193" s="72" t="s">
        <v>14</v>
      </c>
      <c r="D193" s="73">
        <v>0.2</v>
      </c>
      <c r="E193" s="77" t="s">
        <v>279</v>
      </c>
      <c r="F193" s="75"/>
      <c r="G193" s="76">
        <f>0.2*RIGHT(E193,5)</f>
        <v>19.272</v>
      </c>
      <c r="H193" s="29"/>
      <c r="I193" s="37">
        <f>SUM(G193:G196)+H193</f>
        <v>100.272</v>
      </c>
      <c r="J193" s="37" t="e">
        <f>#REF!</f>
        <v>#REF!</v>
      </c>
      <c r="K193" s="25"/>
    </row>
    <row r="194" ht="27.9" customHeight="1" spans="1:11">
      <c r="A194" s="24"/>
      <c r="B194" s="24"/>
      <c r="C194" s="72" t="s">
        <v>94</v>
      </c>
      <c r="D194" s="73">
        <v>0.5</v>
      </c>
      <c r="E194" s="74" t="s">
        <v>102</v>
      </c>
      <c r="F194" s="75"/>
      <c r="G194" s="78">
        <v>50</v>
      </c>
      <c r="H194" s="29"/>
      <c r="I194" s="37"/>
      <c r="J194" s="37"/>
      <c r="K194" s="25"/>
    </row>
    <row r="195" ht="21.9" customHeight="1" spans="1:11">
      <c r="A195" s="24"/>
      <c r="B195" s="24"/>
      <c r="C195" s="72" t="s">
        <v>18</v>
      </c>
      <c r="D195" s="73">
        <v>0.1</v>
      </c>
      <c r="E195" s="77" t="s">
        <v>280</v>
      </c>
      <c r="F195" s="75">
        <v>1</v>
      </c>
      <c r="G195" s="78">
        <v>11</v>
      </c>
      <c r="H195" s="29"/>
      <c r="I195" s="37"/>
      <c r="J195" s="37"/>
      <c r="K195" s="25"/>
    </row>
    <row r="196" ht="18.9" customHeight="1" spans="1:11">
      <c r="A196" s="24"/>
      <c r="B196" s="24"/>
      <c r="C196" s="72" t="s">
        <v>20</v>
      </c>
      <c r="D196" s="73">
        <v>0.2</v>
      </c>
      <c r="E196" s="74" t="s">
        <v>21</v>
      </c>
      <c r="F196" s="75"/>
      <c r="G196" s="78">
        <v>20</v>
      </c>
      <c r="H196" s="29"/>
      <c r="I196" s="37"/>
      <c r="J196" s="37"/>
      <c r="K196" s="25"/>
    </row>
    <row r="197" ht="26.1" customHeight="1" spans="1:11">
      <c r="A197" s="24"/>
      <c r="B197" s="24" t="s">
        <v>172</v>
      </c>
      <c r="C197" s="72" t="s">
        <v>14</v>
      </c>
      <c r="D197" s="73">
        <v>0.2</v>
      </c>
      <c r="E197" s="77" t="s">
        <v>279</v>
      </c>
      <c r="F197" s="75"/>
      <c r="G197" s="76">
        <f>0.2*RIGHT(E197,5)</f>
        <v>19.272</v>
      </c>
      <c r="H197" s="29"/>
      <c r="I197" s="37">
        <f>SUM(G197:G200)+H197</f>
        <v>100.272</v>
      </c>
      <c r="J197" s="37" t="e">
        <f>#REF!</f>
        <v>#REF!</v>
      </c>
      <c r="K197" s="25"/>
    </row>
    <row r="198" ht="26.1" customHeight="1" spans="1:11">
      <c r="A198" s="24"/>
      <c r="B198" s="24"/>
      <c r="C198" s="72" t="s">
        <v>94</v>
      </c>
      <c r="D198" s="73">
        <v>0.5</v>
      </c>
      <c r="E198" s="74" t="s">
        <v>102</v>
      </c>
      <c r="F198" s="75"/>
      <c r="G198" s="78">
        <v>50</v>
      </c>
      <c r="H198" s="29"/>
      <c r="I198" s="37"/>
      <c r="J198" s="37"/>
      <c r="K198" s="25"/>
    </row>
    <row r="199" ht="21" customHeight="1" spans="1:11">
      <c r="A199" s="24"/>
      <c r="B199" s="24"/>
      <c r="C199" s="72" t="s">
        <v>18</v>
      </c>
      <c r="D199" s="73">
        <v>0.1</v>
      </c>
      <c r="E199" s="77" t="s">
        <v>280</v>
      </c>
      <c r="F199" s="75">
        <v>1</v>
      </c>
      <c r="G199" s="78">
        <v>11</v>
      </c>
      <c r="H199" s="29"/>
      <c r="I199" s="37"/>
      <c r="J199" s="37"/>
      <c r="K199" s="25"/>
    </row>
    <row r="200" ht="18" customHeight="1" spans="1:11">
      <c r="A200" s="24"/>
      <c r="B200" s="24"/>
      <c r="C200" s="72" t="s">
        <v>20</v>
      </c>
      <c r="D200" s="73">
        <v>0.2</v>
      </c>
      <c r="E200" s="74" t="s">
        <v>21</v>
      </c>
      <c r="F200" s="75"/>
      <c r="G200" s="78">
        <v>20</v>
      </c>
      <c r="H200" s="29"/>
      <c r="I200" s="37"/>
      <c r="J200" s="37"/>
      <c r="K200" s="25"/>
    </row>
    <row r="201" ht="20.1" customHeight="1" spans="1:11">
      <c r="A201" s="24" t="s">
        <v>173</v>
      </c>
      <c r="B201" s="24" t="s">
        <v>174</v>
      </c>
      <c r="C201" s="72" t="s">
        <v>14</v>
      </c>
      <c r="D201" s="73">
        <v>0.2</v>
      </c>
      <c r="E201" s="77" t="s">
        <v>237</v>
      </c>
      <c r="F201" s="75"/>
      <c r="G201" s="76">
        <f>0.2*RIGHT(E201,5)</f>
        <v>19.5</v>
      </c>
      <c r="H201" s="29"/>
      <c r="I201" s="37">
        <f>SUM(G201:G204)+H201</f>
        <v>99.5</v>
      </c>
      <c r="J201" s="37" t="e">
        <f>#REF!</f>
        <v>#REF!</v>
      </c>
      <c r="K201" s="25"/>
    </row>
    <row r="202" ht="29.1" customHeight="1" spans="1:11">
      <c r="A202" s="24"/>
      <c r="B202" s="24"/>
      <c r="C202" s="72" t="s">
        <v>94</v>
      </c>
      <c r="D202" s="73">
        <v>0.5</v>
      </c>
      <c r="E202" s="74" t="s">
        <v>102</v>
      </c>
      <c r="F202" s="75"/>
      <c r="G202" s="78">
        <v>50</v>
      </c>
      <c r="H202" s="29"/>
      <c r="I202" s="37"/>
      <c r="J202" s="37"/>
      <c r="K202" s="25"/>
    </row>
    <row r="203" ht="21" customHeight="1" spans="1:11">
      <c r="A203" s="24"/>
      <c r="B203" s="24"/>
      <c r="C203" s="72" t="s">
        <v>18</v>
      </c>
      <c r="D203" s="73">
        <v>0.1</v>
      </c>
      <c r="E203" s="77" t="s">
        <v>175</v>
      </c>
      <c r="F203" s="75">
        <v>0</v>
      </c>
      <c r="G203" s="78">
        <v>10</v>
      </c>
      <c r="H203" s="29"/>
      <c r="I203" s="37"/>
      <c r="J203" s="37"/>
      <c r="K203" s="25"/>
    </row>
    <row r="204" ht="18" customHeight="1" spans="1:11">
      <c r="A204" s="24"/>
      <c r="B204" s="24"/>
      <c r="C204" s="72" t="s">
        <v>20</v>
      </c>
      <c r="D204" s="73">
        <v>0.2</v>
      </c>
      <c r="E204" s="74" t="s">
        <v>21</v>
      </c>
      <c r="F204" s="75"/>
      <c r="G204" s="78">
        <v>20</v>
      </c>
      <c r="H204" s="29"/>
      <c r="I204" s="37"/>
      <c r="J204" s="37"/>
      <c r="K204" s="25"/>
    </row>
    <row r="205" ht="18" customHeight="1" spans="1:11">
      <c r="A205" s="46" t="s">
        <v>176</v>
      </c>
      <c r="B205" s="46" t="s">
        <v>177</v>
      </c>
      <c r="C205" s="72" t="s">
        <v>14</v>
      </c>
      <c r="D205" s="73">
        <v>0.2</v>
      </c>
      <c r="E205" s="77" t="s">
        <v>266</v>
      </c>
      <c r="F205" s="75"/>
      <c r="G205" s="78">
        <f>0.2*RIGHT(E205,5)</f>
        <v>17.84</v>
      </c>
      <c r="H205" s="56"/>
      <c r="I205" s="59">
        <f>SUM(G205:G208)+H205</f>
        <v>97.84</v>
      </c>
      <c r="J205" s="59" t="e">
        <f>#REF!</f>
        <v>#REF!</v>
      </c>
      <c r="K205" s="25"/>
    </row>
    <row r="206" ht="24" customHeight="1" spans="1:11">
      <c r="A206" s="49"/>
      <c r="B206" s="49"/>
      <c r="C206" s="72" t="s">
        <v>94</v>
      </c>
      <c r="D206" s="73">
        <v>0.5</v>
      </c>
      <c r="E206" s="74" t="s">
        <v>102</v>
      </c>
      <c r="F206" s="75"/>
      <c r="G206" s="78">
        <v>50</v>
      </c>
      <c r="H206" s="57"/>
      <c r="I206" s="60"/>
      <c r="J206" s="60"/>
      <c r="K206" s="25"/>
    </row>
    <row r="207" ht="18" customHeight="1" spans="1:11">
      <c r="A207" s="49"/>
      <c r="B207" s="49"/>
      <c r="C207" s="72" t="s">
        <v>18</v>
      </c>
      <c r="D207" s="73">
        <v>0.1</v>
      </c>
      <c r="E207" s="77" t="s">
        <v>175</v>
      </c>
      <c r="F207" s="75"/>
      <c r="G207" s="78">
        <v>10</v>
      </c>
      <c r="H207" s="57"/>
      <c r="I207" s="60"/>
      <c r="J207" s="60"/>
      <c r="K207" s="25"/>
    </row>
    <row r="208" ht="18" customHeight="1" spans="1:11">
      <c r="A208" s="49"/>
      <c r="B208" s="51"/>
      <c r="C208" s="72" t="s">
        <v>20</v>
      </c>
      <c r="D208" s="73">
        <v>0.2</v>
      </c>
      <c r="E208" s="77" t="s">
        <v>21</v>
      </c>
      <c r="F208" s="75"/>
      <c r="G208" s="78">
        <v>20</v>
      </c>
      <c r="H208" s="58"/>
      <c r="I208" s="61"/>
      <c r="J208" s="61"/>
      <c r="K208" s="25"/>
    </row>
    <row r="209" ht="23.1" customHeight="1" spans="1:11">
      <c r="A209" s="49"/>
      <c r="B209" s="24" t="s">
        <v>178</v>
      </c>
      <c r="C209" s="72" t="s">
        <v>14</v>
      </c>
      <c r="D209" s="73">
        <v>0.2</v>
      </c>
      <c r="E209" s="77" t="s">
        <v>266</v>
      </c>
      <c r="F209" s="75"/>
      <c r="G209" s="76">
        <f>0.2*RIGHT(E209,5)</f>
        <v>17.84</v>
      </c>
      <c r="H209" s="29"/>
      <c r="I209" s="37">
        <f>SUM(G209:G212)+H209</f>
        <v>97.84</v>
      </c>
      <c r="J209" s="37" t="e">
        <f>#REF!</f>
        <v>#REF!</v>
      </c>
      <c r="K209" s="25"/>
    </row>
    <row r="210" ht="26.1" customHeight="1" spans="1:11">
      <c r="A210" s="49"/>
      <c r="B210" s="24"/>
      <c r="C210" s="72" t="s">
        <v>94</v>
      </c>
      <c r="D210" s="73">
        <v>0.5</v>
      </c>
      <c r="E210" s="74" t="s">
        <v>102</v>
      </c>
      <c r="F210" s="75"/>
      <c r="G210" s="78">
        <v>50</v>
      </c>
      <c r="H210" s="29"/>
      <c r="I210" s="37"/>
      <c r="J210" s="37"/>
      <c r="K210" s="25"/>
    </row>
    <row r="211" ht="21" customHeight="1" spans="1:11">
      <c r="A211" s="49"/>
      <c r="B211" s="24"/>
      <c r="C211" s="72" t="s">
        <v>18</v>
      </c>
      <c r="D211" s="73">
        <v>0.1</v>
      </c>
      <c r="E211" s="77" t="s">
        <v>175</v>
      </c>
      <c r="F211" s="75">
        <v>0</v>
      </c>
      <c r="G211" s="78">
        <v>10</v>
      </c>
      <c r="H211" s="29"/>
      <c r="I211" s="37"/>
      <c r="J211" s="37"/>
      <c r="K211" s="25"/>
    </row>
    <row r="212" ht="18" customHeight="1" spans="1:11">
      <c r="A212" s="51"/>
      <c r="B212" s="24"/>
      <c r="C212" s="72" t="s">
        <v>20</v>
      </c>
      <c r="D212" s="73">
        <v>0.2</v>
      </c>
      <c r="E212" s="77" t="s">
        <v>21</v>
      </c>
      <c r="F212" s="75"/>
      <c r="G212" s="78">
        <v>20</v>
      </c>
      <c r="H212" s="29"/>
      <c r="I212" s="37"/>
      <c r="J212" s="37"/>
      <c r="K212" s="25"/>
    </row>
    <row r="213" ht="35.1" customHeight="1" spans="1:11">
      <c r="A213" s="52" t="s">
        <v>179</v>
      </c>
      <c r="B213" s="52"/>
      <c r="C213" s="52"/>
      <c r="D213" s="52"/>
      <c r="E213" s="52"/>
      <c r="F213" s="52"/>
      <c r="G213" s="52"/>
      <c r="H213" s="53"/>
      <c r="I213" s="52"/>
      <c r="J213" s="52"/>
      <c r="K213" s="52"/>
    </row>
  </sheetData>
  <mergeCells count="252">
    <mergeCell ref="A1:K1"/>
    <mergeCell ref="A213:K213"/>
    <mergeCell ref="A3:A10"/>
    <mergeCell ref="A11:A18"/>
    <mergeCell ref="A19:A26"/>
    <mergeCell ref="A27:A30"/>
    <mergeCell ref="A31:A38"/>
    <mergeCell ref="A39:A46"/>
    <mergeCell ref="A47:A54"/>
    <mergeCell ref="A55:A58"/>
    <mergeCell ref="A59:A62"/>
    <mergeCell ref="A63:A70"/>
    <mergeCell ref="A71:A74"/>
    <mergeCell ref="A75:A78"/>
    <mergeCell ref="A79:A86"/>
    <mergeCell ref="A87:A90"/>
    <mergeCell ref="A91:A94"/>
    <mergeCell ref="A95:A98"/>
    <mergeCell ref="A99:A106"/>
    <mergeCell ref="A107:A110"/>
    <mergeCell ref="A111:A114"/>
    <mergeCell ref="A115:A118"/>
    <mergeCell ref="A119:A122"/>
    <mergeCell ref="A123:A126"/>
    <mergeCell ref="A127:A134"/>
    <mergeCell ref="A135:A138"/>
    <mergeCell ref="A139:A142"/>
    <mergeCell ref="A143:A150"/>
    <mergeCell ref="A151:A154"/>
    <mergeCell ref="A155:A158"/>
    <mergeCell ref="A159:A162"/>
    <mergeCell ref="A163:A166"/>
    <mergeCell ref="A167:A174"/>
    <mergeCell ref="A175:A177"/>
    <mergeCell ref="A178:A181"/>
    <mergeCell ref="A182:A189"/>
    <mergeCell ref="A190:A192"/>
    <mergeCell ref="A193:A200"/>
    <mergeCell ref="A201:A204"/>
    <mergeCell ref="A205:A212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155:B158"/>
    <mergeCell ref="B159:B162"/>
    <mergeCell ref="B163:B166"/>
    <mergeCell ref="B167:B170"/>
    <mergeCell ref="B171:B174"/>
    <mergeCell ref="B175:B177"/>
    <mergeCell ref="B178:B181"/>
    <mergeCell ref="B182:B185"/>
    <mergeCell ref="B186:B189"/>
    <mergeCell ref="B190:B192"/>
    <mergeCell ref="B193:B196"/>
    <mergeCell ref="B197:B200"/>
    <mergeCell ref="B201:B204"/>
    <mergeCell ref="B205:B208"/>
    <mergeCell ref="B209:B212"/>
    <mergeCell ref="H3:H6"/>
    <mergeCell ref="H7:H10"/>
    <mergeCell ref="H11:H14"/>
    <mergeCell ref="H15:H18"/>
    <mergeCell ref="H19:H22"/>
    <mergeCell ref="H23:H26"/>
    <mergeCell ref="H27:H30"/>
    <mergeCell ref="H31:H34"/>
    <mergeCell ref="H35:H38"/>
    <mergeCell ref="H39:H42"/>
    <mergeCell ref="H43:H46"/>
    <mergeCell ref="H47:H50"/>
    <mergeCell ref="H51:H54"/>
    <mergeCell ref="H55:H58"/>
    <mergeCell ref="H59:H62"/>
    <mergeCell ref="H63:H66"/>
    <mergeCell ref="H67:H70"/>
    <mergeCell ref="H71:H74"/>
    <mergeCell ref="H75:H78"/>
    <mergeCell ref="H79:H82"/>
    <mergeCell ref="H83:H86"/>
    <mergeCell ref="H87:H90"/>
    <mergeCell ref="H91:H94"/>
    <mergeCell ref="H95:H98"/>
    <mergeCell ref="H99:H102"/>
    <mergeCell ref="H103:H106"/>
    <mergeCell ref="H107:H110"/>
    <mergeCell ref="H111:H114"/>
    <mergeCell ref="H115:H118"/>
    <mergeCell ref="H119:H122"/>
    <mergeCell ref="H123:H126"/>
    <mergeCell ref="H127:H130"/>
    <mergeCell ref="H131:H134"/>
    <mergeCell ref="H135:H138"/>
    <mergeCell ref="H139:H142"/>
    <mergeCell ref="H143:H146"/>
    <mergeCell ref="H147:H150"/>
    <mergeCell ref="H151:H154"/>
    <mergeCell ref="H155:H158"/>
    <mergeCell ref="H159:H162"/>
    <mergeCell ref="H163:H166"/>
    <mergeCell ref="H167:H170"/>
    <mergeCell ref="H171:H174"/>
    <mergeCell ref="H175:H177"/>
    <mergeCell ref="H178:H181"/>
    <mergeCell ref="H182:H185"/>
    <mergeCell ref="H186:H189"/>
    <mergeCell ref="H190:H192"/>
    <mergeCell ref="H193:H196"/>
    <mergeCell ref="H197:H200"/>
    <mergeCell ref="H201:H204"/>
    <mergeCell ref="H205:H208"/>
    <mergeCell ref="H209:H212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I55:I58"/>
    <mergeCell ref="I59:I62"/>
    <mergeCell ref="I63:I66"/>
    <mergeCell ref="I67:I70"/>
    <mergeCell ref="I71:I74"/>
    <mergeCell ref="I75:I78"/>
    <mergeCell ref="I79:I82"/>
    <mergeCell ref="I83:I86"/>
    <mergeCell ref="I87:I90"/>
    <mergeCell ref="I91:I94"/>
    <mergeCell ref="I95:I98"/>
    <mergeCell ref="I99:I102"/>
    <mergeCell ref="I103:I106"/>
    <mergeCell ref="I107:I110"/>
    <mergeCell ref="I111:I114"/>
    <mergeCell ref="I115:I118"/>
    <mergeCell ref="I119:I122"/>
    <mergeCell ref="I123:I126"/>
    <mergeCell ref="I127:I130"/>
    <mergeCell ref="I131:I134"/>
    <mergeCell ref="I135:I138"/>
    <mergeCell ref="I139:I142"/>
    <mergeCell ref="I143:I146"/>
    <mergeCell ref="I147:I150"/>
    <mergeCell ref="I151:I154"/>
    <mergeCell ref="I155:I158"/>
    <mergeCell ref="I159:I162"/>
    <mergeCell ref="I163:I166"/>
    <mergeCell ref="I167:I170"/>
    <mergeCell ref="I171:I174"/>
    <mergeCell ref="I175:I177"/>
    <mergeCell ref="I178:I181"/>
    <mergeCell ref="I182:I185"/>
    <mergeCell ref="I186:I189"/>
    <mergeCell ref="I190:I192"/>
    <mergeCell ref="I193:I196"/>
    <mergeCell ref="I197:I200"/>
    <mergeCell ref="I201:I204"/>
    <mergeCell ref="I205:I208"/>
    <mergeCell ref="I209:I212"/>
    <mergeCell ref="J3:J6"/>
    <mergeCell ref="J7:J10"/>
    <mergeCell ref="J11:J14"/>
    <mergeCell ref="J15:J18"/>
    <mergeCell ref="J19:J22"/>
    <mergeCell ref="J23:J26"/>
    <mergeCell ref="J27:J30"/>
    <mergeCell ref="J31:J34"/>
    <mergeCell ref="J35:J38"/>
    <mergeCell ref="J39:J42"/>
    <mergeCell ref="J43:J46"/>
    <mergeCell ref="J47:J50"/>
    <mergeCell ref="J51:J54"/>
    <mergeCell ref="J55:J58"/>
    <mergeCell ref="J59:J62"/>
    <mergeCell ref="J63:J66"/>
    <mergeCell ref="J67:J70"/>
    <mergeCell ref="J71:J74"/>
    <mergeCell ref="J75:J78"/>
    <mergeCell ref="J79:J82"/>
    <mergeCell ref="J83:J86"/>
    <mergeCell ref="J87:J90"/>
    <mergeCell ref="J91:J94"/>
    <mergeCell ref="J95:J98"/>
    <mergeCell ref="J99:J102"/>
    <mergeCell ref="J103:J106"/>
    <mergeCell ref="J107:J110"/>
    <mergeCell ref="J111:J114"/>
    <mergeCell ref="J115:J118"/>
    <mergeCell ref="J119:J122"/>
    <mergeCell ref="J123:J126"/>
    <mergeCell ref="J127:J130"/>
    <mergeCell ref="J131:J134"/>
    <mergeCell ref="J135:J138"/>
    <mergeCell ref="J139:J142"/>
    <mergeCell ref="J143:J146"/>
    <mergeCell ref="J147:J150"/>
    <mergeCell ref="J151:J154"/>
    <mergeCell ref="J155:J158"/>
    <mergeCell ref="J159:J162"/>
    <mergeCell ref="J163:J166"/>
    <mergeCell ref="J167:J170"/>
    <mergeCell ref="J171:J174"/>
    <mergeCell ref="J175:J177"/>
    <mergeCell ref="J178:J181"/>
    <mergeCell ref="J182:J185"/>
    <mergeCell ref="J186:J189"/>
    <mergeCell ref="J190:J192"/>
    <mergeCell ref="J193:J196"/>
    <mergeCell ref="J197:J200"/>
    <mergeCell ref="J201:J204"/>
    <mergeCell ref="J205:J208"/>
    <mergeCell ref="J209:J212"/>
  </mergeCells>
  <pageMargins left="0.393055555555556" right="0.393055555555556" top="0.751388888888889" bottom="0.751388888888889" header="0.297916666666667" footer="0.297916666666667"/>
  <pageSetup paperSize="9" orientation="portrait" horizontalDpi="600" verticalDpi="600"/>
  <headerFooter/>
  <rowBreaks count="3" manualBreakCount="3">
    <brk id="22" max="255" man="1"/>
    <brk id="82" max="255" man="1"/>
    <brk id="102" max="25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view="pageBreakPreview" zoomScaleNormal="100" workbookViewId="0">
      <selection activeCell="A1" sqref="$A1:$XFD16384"/>
    </sheetView>
  </sheetViews>
  <sheetFormatPr defaultColWidth="9" defaultRowHeight="14.25"/>
  <cols>
    <col min="1" max="1" width="4.33333333333333" style="40" customWidth="1"/>
    <col min="2" max="2" width="6.66666666666667" style="40" customWidth="1"/>
    <col min="3" max="3" width="11.1083333333333" style="40" customWidth="1"/>
    <col min="4" max="4" width="4.10833333333333" style="40" customWidth="1"/>
    <col min="5" max="5" width="30.2166666666667" style="40" customWidth="1"/>
    <col min="6" max="6" width="5.44166666666667" style="40" customWidth="1"/>
    <col min="7" max="7" width="6.44166666666667" style="40" customWidth="1"/>
    <col min="8" max="8" width="0.108333333333333" style="41" customWidth="1"/>
    <col min="9" max="9" width="8" style="40" customWidth="1"/>
    <col min="10" max="10" width="7.775" style="40" customWidth="1"/>
    <col min="11" max="16384" width="9" style="40"/>
  </cols>
  <sheetData>
    <row r="1" ht="42.9" customHeight="1" spans="1:10">
      <c r="A1" s="2" t="s">
        <v>281</v>
      </c>
      <c r="B1" s="2"/>
      <c r="C1" s="2"/>
      <c r="D1" s="2"/>
      <c r="E1" s="2"/>
      <c r="F1" s="2"/>
      <c r="G1" s="2"/>
      <c r="H1" s="54"/>
      <c r="I1" s="2"/>
      <c r="J1" s="2"/>
    </row>
    <row r="2" ht="33" customHeight="1" spans="1:10">
      <c r="A2" s="44" t="s">
        <v>1</v>
      </c>
      <c r="B2" s="4" t="s">
        <v>2</v>
      </c>
      <c r="C2" s="4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11</v>
      </c>
    </row>
    <row r="3" ht="36" customHeight="1" spans="1:12">
      <c r="A3" s="24" t="s">
        <v>38</v>
      </c>
      <c r="B3" s="24" t="s">
        <v>181</v>
      </c>
      <c r="C3" s="72" t="s">
        <v>14</v>
      </c>
      <c r="D3" s="73">
        <v>0.3</v>
      </c>
      <c r="E3" s="74" t="s">
        <v>282</v>
      </c>
      <c r="F3" s="75"/>
      <c r="G3" s="79">
        <v>26.5</v>
      </c>
      <c r="H3" s="56"/>
      <c r="I3" s="37">
        <f>SUM(G3:G6)+H3</f>
        <v>96</v>
      </c>
      <c r="J3" s="69"/>
      <c r="L3" s="84"/>
    </row>
    <row r="4" ht="24" customHeight="1" spans="1:10">
      <c r="A4" s="24"/>
      <c r="B4" s="24"/>
      <c r="C4" s="72" t="s">
        <v>16</v>
      </c>
      <c r="D4" s="73">
        <v>0.3</v>
      </c>
      <c r="E4" s="77" t="s">
        <v>183</v>
      </c>
      <c r="F4" s="75">
        <v>-1.5</v>
      </c>
      <c r="G4" s="79">
        <v>28.5</v>
      </c>
      <c r="H4" s="57"/>
      <c r="I4" s="37"/>
      <c r="J4" s="70"/>
    </row>
    <row r="5" ht="30" customHeight="1" spans="1:10">
      <c r="A5" s="24"/>
      <c r="B5" s="24"/>
      <c r="C5" s="72" t="s">
        <v>18</v>
      </c>
      <c r="D5" s="73">
        <v>0.2</v>
      </c>
      <c r="E5" s="74" t="s">
        <v>184</v>
      </c>
      <c r="F5" s="75">
        <v>1</v>
      </c>
      <c r="G5" s="78">
        <v>21</v>
      </c>
      <c r="H5" s="57"/>
      <c r="I5" s="37"/>
      <c r="J5" s="70"/>
    </row>
    <row r="6" ht="18" customHeight="1" spans="1:10">
      <c r="A6" s="24"/>
      <c r="B6" s="24"/>
      <c r="C6" s="72" t="s">
        <v>185</v>
      </c>
      <c r="D6" s="73">
        <v>0.2</v>
      </c>
      <c r="E6" s="74" t="s">
        <v>21</v>
      </c>
      <c r="F6" s="75"/>
      <c r="G6" s="78">
        <v>20</v>
      </c>
      <c r="H6" s="58"/>
      <c r="I6" s="37"/>
      <c r="J6" s="71"/>
    </row>
    <row r="7" ht="38.1" customHeight="1" spans="1:10">
      <c r="A7" s="24"/>
      <c r="B7" s="24" t="s">
        <v>186</v>
      </c>
      <c r="C7" s="72" t="s">
        <v>14</v>
      </c>
      <c r="D7" s="73">
        <v>0.3</v>
      </c>
      <c r="E7" s="74" t="s">
        <v>283</v>
      </c>
      <c r="F7" s="75"/>
      <c r="G7" s="79">
        <v>30.5</v>
      </c>
      <c r="H7" s="56"/>
      <c r="I7" s="37">
        <f>SUM(G7:G10)+H7</f>
        <v>99.5</v>
      </c>
      <c r="J7" s="69"/>
    </row>
    <row r="8" ht="21.9" customHeight="1" spans="1:10">
      <c r="A8" s="24"/>
      <c r="B8" s="24"/>
      <c r="C8" s="72" t="s">
        <v>16</v>
      </c>
      <c r="D8" s="73">
        <v>0.3</v>
      </c>
      <c r="E8" s="77" t="s">
        <v>188</v>
      </c>
      <c r="F8" s="75"/>
      <c r="G8" s="79">
        <v>30</v>
      </c>
      <c r="H8" s="57"/>
      <c r="I8" s="37"/>
      <c r="J8" s="70"/>
    </row>
    <row r="9" ht="29.1" customHeight="1" spans="1:10">
      <c r="A9" s="24"/>
      <c r="B9" s="24"/>
      <c r="C9" s="72" t="s">
        <v>18</v>
      </c>
      <c r="D9" s="73">
        <v>0.2</v>
      </c>
      <c r="E9" s="74" t="s">
        <v>189</v>
      </c>
      <c r="F9" s="75">
        <v>-1</v>
      </c>
      <c r="G9" s="78">
        <v>19</v>
      </c>
      <c r="H9" s="57"/>
      <c r="I9" s="37"/>
      <c r="J9" s="70"/>
    </row>
    <row r="10" ht="18.9" customHeight="1" spans="1:10">
      <c r="A10" s="24"/>
      <c r="B10" s="24"/>
      <c r="C10" s="72" t="s">
        <v>185</v>
      </c>
      <c r="D10" s="73">
        <v>0.2</v>
      </c>
      <c r="E10" s="74" t="s">
        <v>21</v>
      </c>
      <c r="F10" s="75"/>
      <c r="G10" s="78">
        <v>20</v>
      </c>
      <c r="H10" s="58"/>
      <c r="I10" s="37"/>
      <c r="J10" s="71"/>
    </row>
    <row r="11" ht="36.9" customHeight="1" spans="1:10">
      <c r="A11" s="46" t="s">
        <v>43</v>
      </c>
      <c r="B11" s="24" t="s">
        <v>190</v>
      </c>
      <c r="C11" s="72" t="s">
        <v>14</v>
      </c>
      <c r="D11" s="73">
        <v>0.3</v>
      </c>
      <c r="E11" s="74" t="s">
        <v>284</v>
      </c>
      <c r="F11" s="75"/>
      <c r="G11" s="79">
        <v>25.5</v>
      </c>
      <c r="H11" s="56"/>
      <c r="I11" s="37">
        <f>SUM(G11:G14)+H11</f>
        <v>94</v>
      </c>
      <c r="J11" s="69"/>
    </row>
    <row r="12" ht="21" customHeight="1" spans="1:10">
      <c r="A12" s="49"/>
      <c r="B12" s="24"/>
      <c r="C12" s="72" t="s">
        <v>16</v>
      </c>
      <c r="D12" s="73">
        <v>0.3</v>
      </c>
      <c r="E12" s="77" t="s">
        <v>183</v>
      </c>
      <c r="F12" s="75">
        <v>-1.5</v>
      </c>
      <c r="G12" s="79">
        <v>28.5</v>
      </c>
      <c r="H12" s="57"/>
      <c r="I12" s="37"/>
      <c r="J12" s="70"/>
    </row>
    <row r="13" ht="27" customHeight="1" spans="1:10">
      <c r="A13" s="49"/>
      <c r="B13" s="24"/>
      <c r="C13" s="72" t="s">
        <v>18</v>
      </c>
      <c r="D13" s="73">
        <v>0.2</v>
      </c>
      <c r="E13" s="74" t="s">
        <v>285</v>
      </c>
      <c r="F13" s="75">
        <v>0</v>
      </c>
      <c r="G13" s="78">
        <v>20</v>
      </c>
      <c r="H13" s="57"/>
      <c r="I13" s="37"/>
      <c r="J13" s="70"/>
    </row>
    <row r="14" ht="18.9" customHeight="1" spans="1:10">
      <c r="A14" s="49"/>
      <c r="B14" s="24"/>
      <c r="C14" s="72" t="s">
        <v>185</v>
      </c>
      <c r="D14" s="73">
        <v>0.2</v>
      </c>
      <c r="E14" s="74" t="s">
        <v>21</v>
      </c>
      <c r="F14" s="75">
        <v>0</v>
      </c>
      <c r="G14" s="78">
        <v>20</v>
      </c>
      <c r="H14" s="58"/>
      <c r="I14" s="37"/>
      <c r="J14" s="71"/>
    </row>
    <row r="15" ht="36" customHeight="1" spans="1:10">
      <c r="A15" s="49"/>
      <c r="B15" s="24" t="s">
        <v>193</v>
      </c>
      <c r="C15" s="72" t="s">
        <v>14</v>
      </c>
      <c r="D15" s="73">
        <v>0.3</v>
      </c>
      <c r="E15" s="74" t="s">
        <v>286</v>
      </c>
      <c r="F15" s="75"/>
      <c r="G15" s="79">
        <v>25</v>
      </c>
      <c r="H15" s="56"/>
      <c r="I15" s="37">
        <f>SUM(G15:G18)+H15</f>
        <v>97</v>
      </c>
      <c r="J15" s="69"/>
    </row>
    <row r="16" ht="23.1" customHeight="1" spans="1:10">
      <c r="A16" s="49"/>
      <c r="B16" s="24"/>
      <c r="C16" s="72" t="s">
        <v>16</v>
      </c>
      <c r="D16" s="73">
        <v>0.3</v>
      </c>
      <c r="E16" s="77" t="s">
        <v>287</v>
      </c>
      <c r="F16" s="75"/>
      <c r="G16" s="79">
        <v>30</v>
      </c>
      <c r="H16" s="57"/>
      <c r="I16" s="37"/>
      <c r="J16" s="70"/>
    </row>
    <row r="17" ht="27" customHeight="1" spans="1:10">
      <c r="A17" s="49"/>
      <c r="B17" s="24"/>
      <c r="C17" s="72" t="s">
        <v>18</v>
      </c>
      <c r="D17" s="73">
        <v>0.2</v>
      </c>
      <c r="E17" s="74" t="s">
        <v>288</v>
      </c>
      <c r="F17" s="75">
        <v>2</v>
      </c>
      <c r="G17" s="78">
        <v>22</v>
      </c>
      <c r="H17" s="57"/>
      <c r="I17" s="37"/>
      <c r="J17" s="70"/>
    </row>
    <row r="18" ht="18" customHeight="1" spans="1:10">
      <c r="A18" s="51"/>
      <c r="B18" s="24"/>
      <c r="C18" s="72" t="s">
        <v>185</v>
      </c>
      <c r="D18" s="73">
        <v>0.2</v>
      </c>
      <c r="E18" s="74" t="s">
        <v>21</v>
      </c>
      <c r="F18" s="75">
        <v>0</v>
      </c>
      <c r="G18" s="78">
        <v>20</v>
      </c>
      <c r="H18" s="58"/>
      <c r="I18" s="37"/>
      <c r="J18" s="71"/>
    </row>
    <row r="19" ht="48.9" customHeight="1" spans="1:10">
      <c r="A19" s="46" t="s">
        <v>50</v>
      </c>
      <c r="B19" s="24" t="s">
        <v>197</v>
      </c>
      <c r="C19" s="72" t="s">
        <v>14</v>
      </c>
      <c r="D19" s="73">
        <v>0.3</v>
      </c>
      <c r="E19" s="74" t="s">
        <v>289</v>
      </c>
      <c r="F19" s="75"/>
      <c r="G19" s="78">
        <v>20.25</v>
      </c>
      <c r="H19" s="57"/>
      <c r="I19" s="37">
        <f>SUM(G19:G22)+H19</f>
        <v>79.25</v>
      </c>
      <c r="J19" s="70"/>
    </row>
    <row r="20" ht="20.1" customHeight="1" spans="1:10">
      <c r="A20" s="49"/>
      <c r="B20" s="24"/>
      <c r="C20" s="72" t="s">
        <v>16</v>
      </c>
      <c r="D20" s="73">
        <v>0.3</v>
      </c>
      <c r="E20" s="77" t="s">
        <v>290</v>
      </c>
      <c r="F20" s="75">
        <v>-9</v>
      </c>
      <c r="G20" s="78">
        <v>21</v>
      </c>
      <c r="H20" s="57"/>
      <c r="I20" s="37"/>
      <c r="J20" s="70"/>
    </row>
    <row r="21" ht="24.9" customHeight="1" spans="1:10">
      <c r="A21" s="49"/>
      <c r="B21" s="24"/>
      <c r="C21" s="72" t="s">
        <v>18</v>
      </c>
      <c r="D21" s="73">
        <v>0.2</v>
      </c>
      <c r="E21" s="74" t="s">
        <v>291</v>
      </c>
      <c r="F21" s="75">
        <v>-2</v>
      </c>
      <c r="G21" s="78">
        <v>18</v>
      </c>
      <c r="H21" s="57"/>
      <c r="I21" s="37"/>
      <c r="J21" s="70"/>
    </row>
    <row r="22" ht="18.9" customHeight="1" spans="1:10">
      <c r="A22" s="49"/>
      <c r="B22" s="24"/>
      <c r="C22" s="72" t="s">
        <v>185</v>
      </c>
      <c r="D22" s="73">
        <v>0.2</v>
      </c>
      <c r="E22" s="74" t="s">
        <v>21</v>
      </c>
      <c r="F22" s="75"/>
      <c r="G22" s="78">
        <v>20</v>
      </c>
      <c r="H22" s="57"/>
      <c r="I22" s="37"/>
      <c r="J22" s="70"/>
    </row>
    <row r="23" ht="35.1" customHeight="1" spans="1:10">
      <c r="A23" s="49"/>
      <c r="B23" s="24" t="s">
        <v>201</v>
      </c>
      <c r="C23" s="72" t="s">
        <v>14</v>
      </c>
      <c r="D23" s="73">
        <v>0.3</v>
      </c>
      <c r="E23" s="74" t="s">
        <v>292</v>
      </c>
      <c r="F23" s="75"/>
      <c r="G23" s="79">
        <v>31.5</v>
      </c>
      <c r="H23" s="80"/>
      <c r="I23" s="37">
        <f>SUM(G23:G26)+H23</f>
        <v>102.5</v>
      </c>
      <c r="J23" s="69"/>
    </row>
    <row r="24" ht="18.9" customHeight="1" spans="1:10">
      <c r="A24" s="49"/>
      <c r="B24" s="24"/>
      <c r="C24" s="72" t="s">
        <v>16</v>
      </c>
      <c r="D24" s="73">
        <v>0.3</v>
      </c>
      <c r="E24" s="77" t="s">
        <v>287</v>
      </c>
      <c r="F24" s="75"/>
      <c r="G24" s="79">
        <v>30</v>
      </c>
      <c r="H24" s="81"/>
      <c r="I24" s="37"/>
      <c r="J24" s="70"/>
    </row>
    <row r="25" ht="27.9" customHeight="1" spans="1:10">
      <c r="A25" s="49"/>
      <c r="B25" s="24"/>
      <c r="C25" s="72" t="s">
        <v>18</v>
      </c>
      <c r="D25" s="73">
        <v>0.2</v>
      </c>
      <c r="E25" s="74" t="s">
        <v>222</v>
      </c>
      <c r="F25" s="75">
        <v>1</v>
      </c>
      <c r="G25" s="78">
        <v>21</v>
      </c>
      <c r="H25" s="81"/>
      <c r="I25" s="37"/>
      <c r="J25" s="70"/>
    </row>
    <row r="26" ht="23.1" customHeight="1" spans="1:10">
      <c r="A26" s="51"/>
      <c r="B26" s="24"/>
      <c r="C26" s="72" t="s">
        <v>185</v>
      </c>
      <c r="D26" s="73">
        <v>0.2</v>
      </c>
      <c r="E26" s="74" t="s">
        <v>21</v>
      </c>
      <c r="F26" s="75"/>
      <c r="G26" s="78">
        <v>20</v>
      </c>
      <c r="H26" s="82"/>
      <c r="I26" s="37"/>
      <c r="J26" s="71"/>
    </row>
    <row r="27" ht="59.1" customHeight="1" spans="1:10">
      <c r="A27" s="46" t="s">
        <v>50</v>
      </c>
      <c r="B27" s="24" t="s">
        <v>205</v>
      </c>
      <c r="C27" s="72" t="s">
        <v>14</v>
      </c>
      <c r="D27" s="73">
        <v>0.3</v>
      </c>
      <c r="E27" s="74" t="s">
        <v>293</v>
      </c>
      <c r="F27" s="76"/>
      <c r="G27" s="79">
        <v>27</v>
      </c>
      <c r="H27" s="56"/>
      <c r="I27" s="37">
        <f>SUM(G27:G30)+H27</f>
        <v>95.09</v>
      </c>
      <c r="J27" s="69"/>
    </row>
    <row r="28" ht="20.1" customHeight="1" spans="1:10">
      <c r="A28" s="49"/>
      <c r="B28" s="24"/>
      <c r="C28" s="72" t="s">
        <v>16</v>
      </c>
      <c r="D28" s="73">
        <v>0.3</v>
      </c>
      <c r="E28" s="77" t="s">
        <v>294</v>
      </c>
      <c r="F28" s="75">
        <v>0.09</v>
      </c>
      <c r="G28" s="79">
        <v>30.09</v>
      </c>
      <c r="H28" s="57"/>
      <c r="I28" s="37"/>
      <c r="J28" s="70"/>
    </row>
    <row r="29" ht="27.9" customHeight="1" spans="1:10">
      <c r="A29" s="49"/>
      <c r="B29" s="24"/>
      <c r="C29" s="72" t="s">
        <v>18</v>
      </c>
      <c r="D29" s="73">
        <v>0.2</v>
      </c>
      <c r="E29" s="74" t="s">
        <v>295</v>
      </c>
      <c r="F29" s="75">
        <v>-2</v>
      </c>
      <c r="G29" s="78">
        <v>18</v>
      </c>
      <c r="H29" s="57"/>
      <c r="I29" s="37"/>
      <c r="J29" s="70"/>
    </row>
    <row r="30" ht="21" customHeight="1" spans="1:10">
      <c r="A30" s="51"/>
      <c r="B30" s="24"/>
      <c r="C30" s="72" t="s">
        <v>185</v>
      </c>
      <c r="D30" s="73">
        <v>0.2</v>
      </c>
      <c r="E30" s="74" t="s">
        <v>21</v>
      </c>
      <c r="F30" s="75"/>
      <c r="G30" s="78">
        <v>20</v>
      </c>
      <c r="H30" s="58"/>
      <c r="I30" s="37"/>
      <c r="J30" s="71"/>
    </row>
    <row r="31" ht="33.9" customHeight="1" spans="1:10">
      <c r="A31" s="46" t="s">
        <v>208</v>
      </c>
      <c r="B31" s="24" t="s">
        <v>209</v>
      </c>
      <c r="C31" s="72" t="s">
        <v>14</v>
      </c>
      <c r="D31" s="73">
        <v>0.3</v>
      </c>
      <c r="E31" s="74" t="s">
        <v>296</v>
      </c>
      <c r="F31" s="83"/>
      <c r="G31" s="79">
        <v>31.5</v>
      </c>
      <c r="H31" s="56"/>
      <c r="I31" s="37">
        <f>SUM(G31:G34)+H31</f>
        <v>102.5</v>
      </c>
      <c r="J31" s="69"/>
    </row>
    <row r="32" ht="21" customHeight="1" spans="1:10">
      <c r="A32" s="49"/>
      <c r="B32" s="24"/>
      <c r="C32" s="72" t="s">
        <v>16</v>
      </c>
      <c r="D32" s="73">
        <v>0.3</v>
      </c>
      <c r="E32" s="77" t="s">
        <v>211</v>
      </c>
      <c r="F32" s="75"/>
      <c r="G32" s="79">
        <v>30</v>
      </c>
      <c r="H32" s="57"/>
      <c r="I32" s="37"/>
      <c r="J32" s="70"/>
    </row>
    <row r="33" ht="20.1" customHeight="1" spans="1:10">
      <c r="A33" s="49"/>
      <c r="B33" s="24"/>
      <c r="C33" s="72" t="s">
        <v>18</v>
      </c>
      <c r="D33" s="73">
        <v>0.2</v>
      </c>
      <c r="E33" s="74" t="s">
        <v>297</v>
      </c>
      <c r="F33" s="75">
        <v>1</v>
      </c>
      <c r="G33" s="78">
        <v>21</v>
      </c>
      <c r="H33" s="57"/>
      <c r="I33" s="37"/>
      <c r="J33" s="70"/>
    </row>
    <row r="34" ht="18" customHeight="1" spans="1:10">
      <c r="A34" s="49"/>
      <c r="B34" s="24"/>
      <c r="C34" s="72" t="s">
        <v>185</v>
      </c>
      <c r="D34" s="73">
        <v>0.2</v>
      </c>
      <c r="E34" s="74" t="s">
        <v>21</v>
      </c>
      <c r="F34" s="75">
        <v>0</v>
      </c>
      <c r="G34" s="78">
        <v>20</v>
      </c>
      <c r="H34" s="58"/>
      <c r="I34" s="37"/>
      <c r="J34" s="71"/>
    </row>
    <row r="35" ht="36.9" customHeight="1" spans="1:10">
      <c r="A35" s="49"/>
      <c r="B35" s="46" t="s">
        <v>213</v>
      </c>
      <c r="C35" s="72" t="s">
        <v>14</v>
      </c>
      <c r="D35" s="73">
        <v>0.3</v>
      </c>
      <c r="E35" s="74" t="s">
        <v>214</v>
      </c>
      <c r="F35" s="75"/>
      <c r="G35" s="78">
        <v>31.5</v>
      </c>
      <c r="H35" s="57"/>
      <c r="I35" s="59">
        <f>SUM(G35:G38)+H35</f>
        <v>102.5</v>
      </c>
      <c r="J35" s="70"/>
    </row>
    <row r="36" ht="18" customHeight="1" spans="1:10">
      <c r="A36" s="49"/>
      <c r="B36" s="49"/>
      <c r="C36" s="72" t="s">
        <v>16</v>
      </c>
      <c r="D36" s="73">
        <v>0.3</v>
      </c>
      <c r="E36" s="77" t="s">
        <v>211</v>
      </c>
      <c r="F36" s="75"/>
      <c r="G36" s="78">
        <v>30</v>
      </c>
      <c r="H36" s="57"/>
      <c r="I36" s="60"/>
      <c r="J36" s="70"/>
    </row>
    <row r="37" ht="18" customHeight="1" spans="1:10">
      <c r="A37" s="49"/>
      <c r="B37" s="49"/>
      <c r="C37" s="72" t="s">
        <v>18</v>
      </c>
      <c r="D37" s="73">
        <v>0.2</v>
      </c>
      <c r="E37" s="74" t="s">
        <v>297</v>
      </c>
      <c r="F37" s="75">
        <v>1</v>
      </c>
      <c r="G37" s="78">
        <v>21</v>
      </c>
      <c r="H37" s="57"/>
      <c r="I37" s="60"/>
      <c r="J37" s="70"/>
    </row>
    <row r="38" ht="18" customHeight="1" spans="1:10">
      <c r="A38" s="49"/>
      <c r="B38" s="51"/>
      <c r="C38" s="72" t="s">
        <v>185</v>
      </c>
      <c r="D38" s="73">
        <v>0.2</v>
      </c>
      <c r="E38" s="74" t="s">
        <v>21</v>
      </c>
      <c r="F38" s="75"/>
      <c r="G38" s="78">
        <v>20</v>
      </c>
      <c r="H38" s="57"/>
      <c r="I38" s="61"/>
      <c r="J38" s="70"/>
    </row>
    <row r="39" ht="35.1" customHeight="1" spans="1:10">
      <c r="A39" s="49"/>
      <c r="B39" s="24" t="s">
        <v>215</v>
      </c>
      <c r="C39" s="72" t="s">
        <v>14</v>
      </c>
      <c r="D39" s="73">
        <v>0.3</v>
      </c>
      <c r="E39" s="74" t="s">
        <v>216</v>
      </c>
      <c r="F39" s="75">
        <v>0</v>
      </c>
      <c r="G39" s="79">
        <v>31.5</v>
      </c>
      <c r="H39" s="56"/>
      <c r="I39" s="37">
        <f>SUM(G39:G42)+H39</f>
        <v>100.5</v>
      </c>
      <c r="J39" s="69"/>
    </row>
    <row r="40" ht="18" customHeight="1" spans="1:10">
      <c r="A40" s="49"/>
      <c r="B40" s="24"/>
      <c r="C40" s="72" t="s">
        <v>16</v>
      </c>
      <c r="D40" s="73">
        <v>0.3</v>
      </c>
      <c r="E40" s="77" t="s">
        <v>211</v>
      </c>
      <c r="F40" s="75"/>
      <c r="G40" s="79">
        <v>30</v>
      </c>
      <c r="H40" s="57"/>
      <c r="I40" s="37"/>
      <c r="J40" s="70"/>
    </row>
    <row r="41" ht="24" customHeight="1" spans="1:10">
      <c r="A41" s="49"/>
      <c r="B41" s="24"/>
      <c r="C41" s="72" t="s">
        <v>18</v>
      </c>
      <c r="D41" s="73">
        <v>0.2</v>
      </c>
      <c r="E41" s="74" t="s">
        <v>189</v>
      </c>
      <c r="F41" s="75">
        <v>-1</v>
      </c>
      <c r="G41" s="78">
        <v>19</v>
      </c>
      <c r="H41" s="57"/>
      <c r="I41" s="37"/>
      <c r="J41" s="70"/>
    </row>
    <row r="42" ht="18" customHeight="1" spans="1:10">
      <c r="A42" s="49"/>
      <c r="B42" s="24"/>
      <c r="C42" s="72" t="s">
        <v>185</v>
      </c>
      <c r="D42" s="73">
        <v>0.2</v>
      </c>
      <c r="E42" s="74" t="s">
        <v>21</v>
      </c>
      <c r="F42" s="75"/>
      <c r="G42" s="78">
        <v>20</v>
      </c>
      <c r="H42" s="58"/>
      <c r="I42" s="37"/>
      <c r="J42" s="71"/>
    </row>
    <row r="43" ht="36" customHeight="1" spans="1:10">
      <c r="A43" s="49"/>
      <c r="B43" s="24" t="s">
        <v>217</v>
      </c>
      <c r="C43" s="72" t="s">
        <v>14</v>
      </c>
      <c r="D43" s="73">
        <v>0.3</v>
      </c>
      <c r="E43" s="74" t="s">
        <v>216</v>
      </c>
      <c r="F43" s="75"/>
      <c r="G43" s="79">
        <v>31.5</v>
      </c>
      <c r="H43" s="56"/>
      <c r="I43" s="37">
        <f>SUM(G43:G46)+H43</f>
        <v>99.5</v>
      </c>
      <c r="J43" s="69"/>
    </row>
    <row r="44" ht="18.9" customHeight="1" spans="1:10">
      <c r="A44" s="49"/>
      <c r="B44" s="24"/>
      <c r="C44" s="72" t="s">
        <v>16</v>
      </c>
      <c r="D44" s="73">
        <v>0.3</v>
      </c>
      <c r="E44" s="77" t="s">
        <v>211</v>
      </c>
      <c r="F44" s="75"/>
      <c r="G44" s="79">
        <v>30</v>
      </c>
      <c r="H44" s="57"/>
      <c r="I44" s="37"/>
      <c r="J44" s="70"/>
    </row>
    <row r="45" ht="27.9" customHeight="1" spans="1:10">
      <c r="A45" s="49"/>
      <c r="B45" s="24"/>
      <c r="C45" s="72" t="s">
        <v>18</v>
      </c>
      <c r="D45" s="73">
        <v>0.2</v>
      </c>
      <c r="E45" s="74" t="s">
        <v>298</v>
      </c>
      <c r="F45" s="75">
        <v>-1</v>
      </c>
      <c r="G45" s="78">
        <v>19</v>
      </c>
      <c r="H45" s="57"/>
      <c r="I45" s="37"/>
      <c r="J45" s="70"/>
    </row>
    <row r="46" ht="21.9" customHeight="1" spans="1:10">
      <c r="A46" s="49"/>
      <c r="B46" s="24"/>
      <c r="C46" s="72" t="s">
        <v>185</v>
      </c>
      <c r="D46" s="73">
        <v>0.2</v>
      </c>
      <c r="E46" s="74" t="s">
        <v>21</v>
      </c>
      <c r="F46" s="75">
        <v>-1</v>
      </c>
      <c r="G46" s="78">
        <v>19</v>
      </c>
      <c r="H46" s="58"/>
      <c r="I46" s="37"/>
      <c r="J46" s="71"/>
    </row>
    <row r="47" ht="27" customHeight="1" spans="1:10">
      <c r="A47" s="49"/>
      <c r="B47" s="24" t="s">
        <v>220</v>
      </c>
      <c r="C47" s="72" t="s">
        <v>14</v>
      </c>
      <c r="D47" s="73">
        <v>0.3</v>
      </c>
      <c r="E47" s="74" t="s">
        <v>221</v>
      </c>
      <c r="F47" s="75"/>
      <c r="G47" s="79">
        <v>31.5</v>
      </c>
      <c r="H47" s="56"/>
      <c r="I47" s="37">
        <f>SUM(G47:G50)+H47</f>
        <v>101.5</v>
      </c>
      <c r="J47" s="69"/>
    </row>
    <row r="48" ht="21" customHeight="1" spans="1:10">
      <c r="A48" s="49"/>
      <c r="B48" s="24"/>
      <c r="C48" s="72" t="s">
        <v>16</v>
      </c>
      <c r="D48" s="73">
        <v>0.3</v>
      </c>
      <c r="E48" s="77" t="s">
        <v>211</v>
      </c>
      <c r="F48" s="75"/>
      <c r="G48" s="79">
        <v>30</v>
      </c>
      <c r="H48" s="57"/>
      <c r="I48" s="37"/>
      <c r="J48" s="70"/>
    </row>
    <row r="49" ht="20.1" customHeight="1" spans="1:10">
      <c r="A49" s="49"/>
      <c r="B49" s="24"/>
      <c r="C49" s="72" t="s">
        <v>18</v>
      </c>
      <c r="D49" s="73">
        <v>0.2</v>
      </c>
      <c r="E49" s="74" t="s">
        <v>299</v>
      </c>
      <c r="F49" s="75"/>
      <c r="G49" s="78">
        <v>20</v>
      </c>
      <c r="H49" s="57"/>
      <c r="I49" s="37"/>
      <c r="J49" s="70"/>
    </row>
    <row r="50" ht="18" customHeight="1" spans="1:10">
      <c r="A50" s="49"/>
      <c r="B50" s="24"/>
      <c r="C50" s="72" t="s">
        <v>185</v>
      </c>
      <c r="D50" s="73">
        <v>0.2</v>
      </c>
      <c r="E50" s="74" t="s">
        <v>21</v>
      </c>
      <c r="F50" s="75"/>
      <c r="G50" s="78">
        <v>20</v>
      </c>
      <c r="H50" s="58"/>
      <c r="I50" s="37"/>
      <c r="J50" s="71"/>
    </row>
    <row r="51" ht="41.25" customHeight="1" spans="1:10">
      <c r="A51" s="49"/>
      <c r="B51" s="24" t="s">
        <v>223</v>
      </c>
      <c r="C51" s="72" t="s">
        <v>14</v>
      </c>
      <c r="D51" s="73">
        <v>0.3</v>
      </c>
      <c r="E51" s="74" t="s">
        <v>300</v>
      </c>
      <c r="F51" s="75"/>
      <c r="G51" s="79">
        <v>31.5</v>
      </c>
      <c r="H51" s="56"/>
      <c r="I51" s="37">
        <f>SUM(G51:G54)+H51</f>
        <v>102.5</v>
      </c>
      <c r="J51" s="69"/>
    </row>
    <row r="52" ht="24" customHeight="1" spans="1:10">
      <c r="A52" s="49"/>
      <c r="B52" s="24"/>
      <c r="C52" s="72" t="s">
        <v>16</v>
      </c>
      <c r="D52" s="73">
        <v>0.3</v>
      </c>
      <c r="E52" s="77" t="s">
        <v>211</v>
      </c>
      <c r="F52" s="75"/>
      <c r="G52" s="79">
        <v>30</v>
      </c>
      <c r="H52" s="57"/>
      <c r="I52" s="37"/>
      <c r="J52" s="70"/>
    </row>
    <row r="53" ht="24" customHeight="1" spans="1:10">
      <c r="A53" s="49"/>
      <c r="B53" s="24"/>
      <c r="C53" s="72" t="s">
        <v>18</v>
      </c>
      <c r="D53" s="73">
        <v>0.2</v>
      </c>
      <c r="E53" s="74" t="s">
        <v>222</v>
      </c>
      <c r="F53" s="75">
        <v>1</v>
      </c>
      <c r="G53" s="78">
        <v>21</v>
      </c>
      <c r="H53" s="57"/>
      <c r="I53" s="37"/>
      <c r="J53" s="70"/>
    </row>
    <row r="54" ht="24" customHeight="1" spans="1:10">
      <c r="A54" s="51"/>
      <c r="B54" s="24"/>
      <c r="C54" s="72" t="s">
        <v>185</v>
      </c>
      <c r="D54" s="73">
        <v>0.2</v>
      </c>
      <c r="E54" s="74" t="s">
        <v>21</v>
      </c>
      <c r="F54" s="75"/>
      <c r="G54" s="78">
        <v>20</v>
      </c>
      <c r="H54" s="58"/>
      <c r="I54" s="37"/>
      <c r="J54" s="71"/>
    </row>
    <row r="55" ht="30" customHeight="1" spans="1:10">
      <c r="A55" s="67" t="s">
        <v>179</v>
      </c>
      <c r="B55" s="67"/>
      <c r="C55" s="67"/>
      <c r="D55" s="67"/>
      <c r="E55" s="67"/>
      <c r="F55" s="67"/>
      <c r="G55" s="67"/>
      <c r="H55" s="68"/>
      <c r="I55" s="67"/>
      <c r="J55" s="67"/>
    </row>
  </sheetData>
  <mergeCells count="56">
    <mergeCell ref="A1:J1"/>
    <mergeCell ref="A55:J55"/>
    <mergeCell ref="A3:A10"/>
    <mergeCell ref="A11:A18"/>
    <mergeCell ref="A19:A26"/>
    <mergeCell ref="A27:A30"/>
    <mergeCell ref="A31:A54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H3:H6"/>
    <mergeCell ref="H7:H10"/>
    <mergeCell ref="H11:H14"/>
    <mergeCell ref="H15:H18"/>
    <mergeCell ref="H23:H26"/>
    <mergeCell ref="H27:H30"/>
    <mergeCell ref="H31:H34"/>
    <mergeCell ref="H35:H38"/>
    <mergeCell ref="H39:H42"/>
    <mergeCell ref="H43:H46"/>
    <mergeCell ref="H47:H50"/>
    <mergeCell ref="H51:H54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J3:J6"/>
    <mergeCell ref="J7:J10"/>
    <mergeCell ref="J11:J14"/>
    <mergeCell ref="J15:J18"/>
    <mergeCell ref="J23:J26"/>
    <mergeCell ref="J27:J30"/>
    <mergeCell ref="J31:J34"/>
    <mergeCell ref="J39:J42"/>
    <mergeCell ref="J43:J46"/>
    <mergeCell ref="J47:J50"/>
    <mergeCell ref="J51:J54"/>
  </mergeCells>
  <pageMargins left="0.751388888888889" right="0.751388888888889" top="0.393055555555556" bottom="0.393055555555556" header="0.511805555555556" footer="0.511805555555556"/>
  <pageSetup paperSize="9" orientation="portrait" horizontalDpi="600" verticalDpi="600"/>
  <headerFooter/>
  <rowBreaks count="1" manualBreakCount="1">
    <brk id="26" max="25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5"/>
  <sheetViews>
    <sheetView view="pageBreakPreview" zoomScaleNormal="100" topLeftCell="B1" workbookViewId="0">
      <selection activeCell="A1" sqref="$A1:$XFD16384"/>
    </sheetView>
  </sheetViews>
  <sheetFormatPr defaultColWidth="9" defaultRowHeight="14.25"/>
  <cols>
    <col min="1" max="1" width="0.666666666666667" style="40" hidden="1" customWidth="1"/>
    <col min="2" max="2" width="6" style="40" customWidth="1"/>
    <col min="3" max="3" width="11.1083333333333" style="40" customWidth="1"/>
    <col min="4" max="4" width="3.33333333333333" style="40" customWidth="1"/>
    <col min="5" max="5" width="32.8833333333333" style="40" customWidth="1"/>
    <col min="6" max="6" width="6" style="40" customWidth="1"/>
    <col min="7" max="7" width="6.21666666666667" style="40" customWidth="1"/>
    <col min="8" max="8" width="6.21666666666667" style="41" customWidth="1"/>
    <col min="9" max="9" width="7.10833333333333" style="40" customWidth="1"/>
    <col min="10" max="10" width="7.44166666666667" style="40" customWidth="1"/>
    <col min="11" max="11" width="7.10833333333333" style="40" customWidth="1"/>
    <col min="12" max="16384" width="9" style="40"/>
  </cols>
  <sheetData>
    <row r="1" ht="51" customHeight="1" spans="1:11">
      <c r="A1" s="2" t="s">
        <v>301</v>
      </c>
      <c r="B1" s="2"/>
      <c r="C1" s="2"/>
      <c r="D1" s="2"/>
      <c r="E1" s="2"/>
      <c r="F1" s="2"/>
      <c r="G1" s="2"/>
      <c r="H1" s="54"/>
      <c r="I1" s="2"/>
      <c r="J1" s="2"/>
      <c r="K1" s="2"/>
    </row>
    <row r="2" ht="33" customHeight="1" spans="1:11">
      <c r="A2" s="44" t="s">
        <v>1</v>
      </c>
      <c r="B2" s="4" t="s">
        <v>2</v>
      </c>
      <c r="C2" s="4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4" t="s">
        <v>11</v>
      </c>
    </row>
    <row r="3" ht="24" customHeight="1" spans="1:11">
      <c r="A3" s="24" t="s">
        <v>12</v>
      </c>
      <c r="B3" s="24" t="s">
        <v>13</v>
      </c>
      <c r="C3" s="72" t="s">
        <v>14</v>
      </c>
      <c r="D3" s="73">
        <v>0.3</v>
      </c>
      <c r="E3" s="74" t="s">
        <v>302</v>
      </c>
      <c r="F3" s="75"/>
      <c r="G3" s="76">
        <f>0.3*RIGHT(E3,5)</f>
        <v>27.87</v>
      </c>
      <c r="H3" s="29"/>
      <c r="I3" s="37">
        <f>SUM(G3:G6)+H3</f>
        <v>100.32</v>
      </c>
      <c r="J3" s="37" t="e">
        <f>#REF!</f>
        <v>#REF!</v>
      </c>
      <c r="K3" s="25"/>
    </row>
    <row r="4" ht="27" customHeight="1" spans="1:11">
      <c r="A4" s="24"/>
      <c r="B4" s="24"/>
      <c r="C4" s="25" t="s">
        <v>16</v>
      </c>
      <c r="D4" s="26">
        <v>0.3</v>
      </c>
      <c r="E4" s="77" t="s">
        <v>303</v>
      </c>
      <c r="F4" s="75">
        <v>6.45</v>
      </c>
      <c r="G4" s="78">
        <v>36.45</v>
      </c>
      <c r="H4" s="29"/>
      <c r="I4" s="37"/>
      <c r="J4" s="37"/>
      <c r="K4" s="25"/>
    </row>
    <row r="5" ht="75" customHeight="1" spans="1:11">
      <c r="A5" s="24"/>
      <c r="B5" s="24"/>
      <c r="C5" s="25" t="s">
        <v>18</v>
      </c>
      <c r="D5" s="26">
        <v>0.2</v>
      </c>
      <c r="E5" s="74" t="s">
        <v>304</v>
      </c>
      <c r="F5" s="75">
        <v>-4</v>
      </c>
      <c r="G5" s="78">
        <v>16</v>
      </c>
      <c r="H5" s="29"/>
      <c r="I5" s="37"/>
      <c r="J5" s="37"/>
      <c r="K5" s="25"/>
    </row>
    <row r="6" ht="20.1" customHeight="1" spans="1:11">
      <c r="A6" s="24"/>
      <c r="B6" s="24"/>
      <c r="C6" s="25" t="s">
        <v>20</v>
      </c>
      <c r="D6" s="26">
        <v>0.2</v>
      </c>
      <c r="E6" s="74" t="s">
        <v>21</v>
      </c>
      <c r="F6" s="28"/>
      <c r="G6" s="78">
        <v>20</v>
      </c>
      <c r="H6" s="29"/>
      <c r="I6" s="37"/>
      <c r="J6" s="37"/>
      <c r="K6" s="25"/>
    </row>
    <row r="7" ht="21" customHeight="1" spans="1:11">
      <c r="A7" s="24"/>
      <c r="B7" s="24" t="s">
        <v>22</v>
      </c>
      <c r="C7" s="72" t="s">
        <v>14</v>
      </c>
      <c r="D7" s="73">
        <v>0.3</v>
      </c>
      <c r="E7" s="74" t="s">
        <v>305</v>
      </c>
      <c r="F7" s="75"/>
      <c r="G7" s="76">
        <f>0.3*RIGHT(E7,5)</f>
        <v>28.17</v>
      </c>
      <c r="H7" s="29"/>
      <c r="I7" s="37">
        <f>SUM(G7:G10)+H7</f>
        <v>100.62</v>
      </c>
      <c r="J7" s="37" t="e">
        <f>#REF!</f>
        <v>#REF!</v>
      </c>
      <c r="K7" s="25"/>
    </row>
    <row r="8" ht="27.9" customHeight="1" spans="1:11">
      <c r="A8" s="24"/>
      <c r="B8" s="24"/>
      <c r="C8" s="25" t="s">
        <v>16</v>
      </c>
      <c r="D8" s="26">
        <v>0.3</v>
      </c>
      <c r="E8" s="77" t="s">
        <v>303</v>
      </c>
      <c r="F8" s="75">
        <v>6.45</v>
      </c>
      <c r="G8" s="78">
        <v>36.45</v>
      </c>
      <c r="H8" s="29"/>
      <c r="I8" s="37"/>
      <c r="J8" s="37"/>
      <c r="K8" s="25"/>
    </row>
    <row r="9" ht="72" customHeight="1" spans="1:11">
      <c r="A9" s="24"/>
      <c r="B9" s="24"/>
      <c r="C9" s="25" t="s">
        <v>18</v>
      </c>
      <c r="D9" s="26">
        <v>0.2</v>
      </c>
      <c r="E9" s="74" t="s">
        <v>304</v>
      </c>
      <c r="F9" s="75">
        <v>-4</v>
      </c>
      <c r="G9" s="78">
        <v>16</v>
      </c>
      <c r="H9" s="29"/>
      <c r="I9" s="37"/>
      <c r="J9" s="37"/>
      <c r="K9" s="25"/>
    </row>
    <row r="10" ht="18.9" customHeight="1" spans="1:11">
      <c r="A10" s="24"/>
      <c r="B10" s="24"/>
      <c r="C10" s="25" t="s">
        <v>20</v>
      </c>
      <c r="D10" s="26">
        <v>0.2</v>
      </c>
      <c r="E10" s="74" t="s">
        <v>21</v>
      </c>
      <c r="F10" s="75"/>
      <c r="G10" s="78">
        <v>20</v>
      </c>
      <c r="H10" s="29"/>
      <c r="I10" s="37"/>
      <c r="J10" s="37"/>
      <c r="K10" s="25"/>
    </row>
    <row r="11" ht="21" customHeight="1" spans="1:11">
      <c r="A11" s="24" t="s">
        <v>23</v>
      </c>
      <c r="B11" s="24" t="s">
        <v>24</v>
      </c>
      <c r="C11" s="72" t="s">
        <v>14</v>
      </c>
      <c r="D11" s="73">
        <v>0.3</v>
      </c>
      <c r="E11" s="74" t="s">
        <v>306</v>
      </c>
      <c r="F11" s="75"/>
      <c r="G11" s="76">
        <f>0.3*RIGHT(E11,5)</f>
        <v>29.73</v>
      </c>
      <c r="H11" s="29"/>
      <c r="I11" s="37">
        <f>SUM(G11:G14)+H11</f>
        <v>98.38</v>
      </c>
      <c r="J11" s="37" t="e">
        <f>#REF!</f>
        <v>#REF!</v>
      </c>
      <c r="K11" s="25"/>
    </row>
    <row r="12" ht="24" spans="1:11">
      <c r="A12" s="24"/>
      <c r="B12" s="24"/>
      <c r="C12" s="25" t="s">
        <v>16</v>
      </c>
      <c r="D12" s="26">
        <v>0.3</v>
      </c>
      <c r="E12" s="77" t="s">
        <v>307</v>
      </c>
      <c r="F12" s="76">
        <v>1.65</v>
      </c>
      <c r="G12" s="78">
        <v>31.65</v>
      </c>
      <c r="H12" s="29"/>
      <c r="I12" s="37"/>
      <c r="J12" s="37"/>
      <c r="K12" s="25"/>
    </row>
    <row r="13" ht="60.75" spans="1:11">
      <c r="A13" s="24"/>
      <c r="B13" s="24"/>
      <c r="C13" s="25" t="s">
        <v>18</v>
      </c>
      <c r="D13" s="26">
        <v>0.2</v>
      </c>
      <c r="E13" s="74" t="s">
        <v>308</v>
      </c>
      <c r="F13" s="75">
        <v>-3</v>
      </c>
      <c r="G13" s="78">
        <v>17</v>
      </c>
      <c r="H13" s="29"/>
      <c r="I13" s="37"/>
      <c r="J13" s="37"/>
      <c r="K13" s="25"/>
    </row>
    <row r="14" ht="18" customHeight="1" spans="1:11">
      <c r="A14" s="24"/>
      <c r="B14" s="24"/>
      <c r="C14" s="25" t="s">
        <v>20</v>
      </c>
      <c r="D14" s="26">
        <v>0.2</v>
      </c>
      <c r="E14" s="74" t="s">
        <v>21</v>
      </c>
      <c r="F14" s="75"/>
      <c r="G14" s="78">
        <v>20</v>
      </c>
      <c r="H14" s="29"/>
      <c r="I14" s="37"/>
      <c r="J14" s="37"/>
      <c r="K14" s="25"/>
    </row>
    <row r="15" ht="21" customHeight="1" spans="1:11">
      <c r="A15" s="24"/>
      <c r="B15" s="55" t="s">
        <v>28</v>
      </c>
      <c r="C15" s="72" t="s">
        <v>14</v>
      </c>
      <c r="D15" s="73">
        <v>0.3</v>
      </c>
      <c r="E15" s="74" t="s">
        <v>309</v>
      </c>
      <c r="F15" s="75"/>
      <c r="G15" s="76">
        <f>0.3*RIGHT(E15,5)</f>
        <v>29.88</v>
      </c>
      <c r="H15" s="29"/>
      <c r="I15" s="37">
        <f>SUM(G15:G18)+H15</f>
        <v>98.53</v>
      </c>
      <c r="J15" s="37" t="e">
        <f>#REF!</f>
        <v>#REF!</v>
      </c>
      <c r="K15" s="25"/>
    </row>
    <row r="16" ht="26.1" customHeight="1" spans="1:11">
      <c r="A16" s="24"/>
      <c r="B16" s="55"/>
      <c r="C16" s="25" t="s">
        <v>16</v>
      </c>
      <c r="D16" s="26">
        <v>0.3</v>
      </c>
      <c r="E16" s="77" t="s">
        <v>307</v>
      </c>
      <c r="F16" s="76">
        <v>1.65</v>
      </c>
      <c r="G16" s="78">
        <v>31.65</v>
      </c>
      <c r="H16" s="29"/>
      <c r="I16" s="37"/>
      <c r="J16" s="37"/>
      <c r="K16" s="25"/>
    </row>
    <row r="17" ht="63.9" customHeight="1" spans="1:11">
      <c r="A17" s="24"/>
      <c r="B17" s="55"/>
      <c r="C17" s="25" t="s">
        <v>18</v>
      </c>
      <c r="D17" s="26">
        <v>0.2</v>
      </c>
      <c r="E17" s="74" t="s">
        <v>310</v>
      </c>
      <c r="F17" s="75">
        <v>-3</v>
      </c>
      <c r="G17" s="78">
        <v>17</v>
      </c>
      <c r="H17" s="29"/>
      <c r="I17" s="37"/>
      <c r="J17" s="37"/>
      <c r="K17" s="25"/>
    </row>
    <row r="18" ht="18" customHeight="1" spans="1:11">
      <c r="A18" s="24"/>
      <c r="B18" s="55"/>
      <c r="C18" s="25" t="s">
        <v>20</v>
      </c>
      <c r="D18" s="26">
        <v>0.2</v>
      </c>
      <c r="E18" s="74" t="s">
        <v>21</v>
      </c>
      <c r="F18" s="75"/>
      <c r="G18" s="78">
        <v>20</v>
      </c>
      <c r="H18" s="29"/>
      <c r="I18" s="37"/>
      <c r="J18" s="37"/>
      <c r="K18" s="25"/>
    </row>
    <row r="19" ht="18" customHeight="1" spans="1:11">
      <c r="A19" s="24" t="s">
        <v>31</v>
      </c>
      <c r="B19" s="24" t="s">
        <v>32</v>
      </c>
      <c r="C19" s="72" t="s">
        <v>14</v>
      </c>
      <c r="D19" s="73">
        <v>0.3</v>
      </c>
      <c r="E19" s="74" t="s">
        <v>311</v>
      </c>
      <c r="F19" s="75"/>
      <c r="G19" s="76">
        <f>0.3*RIGHT(E19,5)</f>
        <v>29.34</v>
      </c>
      <c r="H19" s="29"/>
      <c r="I19" s="37">
        <f>SUM(G19:G22)+H19</f>
        <v>96.13</v>
      </c>
      <c r="J19" s="37" t="e">
        <f>#REF!</f>
        <v>#REF!</v>
      </c>
      <c r="K19" s="25"/>
    </row>
    <row r="20" ht="23.1" customHeight="1" spans="1:11">
      <c r="A20" s="24"/>
      <c r="B20" s="24"/>
      <c r="C20" s="25" t="s">
        <v>16</v>
      </c>
      <c r="D20" s="26">
        <v>0.3</v>
      </c>
      <c r="E20" s="77" t="s">
        <v>312</v>
      </c>
      <c r="F20" s="75">
        <v>-3.21</v>
      </c>
      <c r="G20" s="78">
        <v>26.79</v>
      </c>
      <c r="H20" s="29"/>
      <c r="I20" s="37"/>
      <c r="J20" s="37"/>
      <c r="K20" s="25"/>
    </row>
    <row r="21" ht="60.9" customHeight="1" spans="1:11">
      <c r="A21" s="24"/>
      <c r="B21" s="24"/>
      <c r="C21" s="25" t="s">
        <v>18</v>
      </c>
      <c r="D21" s="26">
        <v>0.2</v>
      </c>
      <c r="E21" s="74" t="s">
        <v>313</v>
      </c>
      <c r="F21" s="75">
        <v>0</v>
      </c>
      <c r="G21" s="78">
        <v>20</v>
      </c>
      <c r="H21" s="29"/>
      <c r="I21" s="37"/>
      <c r="J21" s="37"/>
      <c r="K21" s="25"/>
    </row>
    <row r="22" ht="18" customHeight="1" spans="1:11">
      <c r="A22" s="24"/>
      <c r="B22" s="24"/>
      <c r="C22" s="25" t="s">
        <v>20</v>
      </c>
      <c r="D22" s="26">
        <v>0.2</v>
      </c>
      <c r="E22" s="74" t="s">
        <v>21</v>
      </c>
      <c r="F22" s="75"/>
      <c r="G22" s="78">
        <v>20</v>
      </c>
      <c r="H22" s="29"/>
      <c r="I22" s="37"/>
      <c r="J22" s="37"/>
      <c r="K22" s="25"/>
    </row>
    <row r="23" ht="21" customHeight="1" spans="1:11">
      <c r="A23" s="24"/>
      <c r="B23" s="24" t="s">
        <v>36</v>
      </c>
      <c r="C23" s="72" t="s">
        <v>14</v>
      </c>
      <c r="D23" s="73">
        <v>0.3</v>
      </c>
      <c r="E23" s="74" t="s">
        <v>314</v>
      </c>
      <c r="F23" s="75"/>
      <c r="G23" s="76">
        <f>0.3*RIGHT(E23,5)</f>
        <v>29.04</v>
      </c>
      <c r="H23" s="29"/>
      <c r="I23" s="37">
        <f>SUM(G23:G26)+H23</f>
        <v>95.83</v>
      </c>
      <c r="J23" s="37" t="e">
        <f>#REF!</f>
        <v>#REF!</v>
      </c>
      <c r="K23" s="25"/>
    </row>
    <row r="24" ht="33" customHeight="1" spans="1:11">
      <c r="A24" s="24"/>
      <c r="B24" s="24"/>
      <c r="C24" s="25" t="s">
        <v>16</v>
      </c>
      <c r="D24" s="26">
        <v>0.3</v>
      </c>
      <c r="E24" s="77" t="s">
        <v>312</v>
      </c>
      <c r="F24" s="75">
        <v>-3.21</v>
      </c>
      <c r="G24" s="78">
        <v>26.79</v>
      </c>
      <c r="H24" s="29"/>
      <c r="I24" s="37"/>
      <c r="J24" s="37"/>
      <c r="K24" s="25"/>
    </row>
    <row r="25" ht="77.1" customHeight="1" spans="1:11">
      <c r="A25" s="24"/>
      <c r="B25" s="24"/>
      <c r="C25" s="25" t="s">
        <v>18</v>
      </c>
      <c r="D25" s="26">
        <v>0.2</v>
      </c>
      <c r="E25" s="74" t="s">
        <v>313</v>
      </c>
      <c r="F25" s="75">
        <v>0</v>
      </c>
      <c r="G25" s="78">
        <v>20</v>
      </c>
      <c r="H25" s="29"/>
      <c r="I25" s="37"/>
      <c r="J25" s="37"/>
      <c r="K25" s="25"/>
    </row>
    <row r="26" ht="18" customHeight="1" spans="1:11">
      <c r="A26" s="24"/>
      <c r="B26" s="24"/>
      <c r="C26" s="25" t="s">
        <v>20</v>
      </c>
      <c r="D26" s="26">
        <v>0.2</v>
      </c>
      <c r="E26" s="74" t="s">
        <v>21</v>
      </c>
      <c r="F26" s="75"/>
      <c r="G26" s="78">
        <v>20</v>
      </c>
      <c r="H26" s="29"/>
      <c r="I26" s="37"/>
      <c r="J26" s="37"/>
      <c r="K26" s="25"/>
    </row>
    <row r="27" ht="18" customHeight="1" spans="1:11">
      <c r="A27" s="46" t="s">
        <v>38</v>
      </c>
      <c r="B27" s="24" t="s">
        <v>39</v>
      </c>
      <c r="C27" s="72" t="s">
        <v>14</v>
      </c>
      <c r="D27" s="73">
        <v>0.3</v>
      </c>
      <c r="E27" s="74" t="s">
        <v>315</v>
      </c>
      <c r="F27" s="75"/>
      <c r="G27" s="76">
        <f>0.3*RIGHT(E27,5)</f>
        <v>25.98</v>
      </c>
      <c r="H27" s="29"/>
      <c r="I27" s="37">
        <f>SUM(G27:G30)+H27</f>
        <v>96.4</v>
      </c>
      <c r="J27" s="37" t="e">
        <f>#REF!</f>
        <v>#REF!</v>
      </c>
      <c r="K27" s="25"/>
    </row>
    <row r="28" ht="27" customHeight="1" spans="1:11">
      <c r="A28" s="49"/>
      <c r="B28" s="24"/>
      <c r="C28" s="25" t="s">
        <v>16</v>
      </c>
      <c r="D28" s="26">
        <v>0.3</v>
      </c>
      <c r="E28" s="77" t="s">
        <v>316</v>
      </c>
      <c r="F28" s="75">
        <v>-2.58</v>
      </c>
      <c r="G28" s="78">
        <v>27.42</v>
      </c>
      <c r="H28" s="29"/>
      <c r="I28" s="37"/>
      <c r="J28" s="37"/>
      <c r="K28" s="25"/>
    </row>
    <row r="29" ht="57" customHeight="1" spans="1:11">
      <c r="A29" s="49"/>
      <c r="B29" s="24"/>
      <c r="C29" s="25" t="s">
        <v>18</v>
      </c>
      <c r="D29" s="26">
        <v>0.2</v>
      </c>
      <c r="E29" s="74" t="s">
        <v>317</v>
      </c>
      <c r="F29" s="75">
        <v>3</v>
      </c>
      <c r="G29" s="78">
        <v>23</v>
      </c>
      <c r="H29" s="29"/>
      <c r="I29" s="37"/>
      <c r="J29" s="37"/>
      <c r="K29" s="25"/>
    </row>
    <row r="30" ht="18" customHeight="1" spans="1:11">
      <c r="A30" s="51"/>
      <c r="B30" s="24"/>
      <c r="C30" s="25" t="s">
        <v>20</v>
      </c>
      <c r="D30" s="26">
        <v>0.2</v>
      </c>
      <c r="E30" s="74" t="s">
        <v>21</v>
      </c>
      <c r="F30" s="75"/>
      <c r="G30" s="78">
        <v>20</v>
      </c>
      <c r="H30" s="29"/>
      <c r="I30" s="37"/>
      <c r="J30" s="37"/>
      <c r="K30" s="25"/>
    </row>
    <row r="31" ht="18" customHeight="1" spans="1:11">
      <c r="A31" s="24" t="s">
        <v>43</v>
      </c>
      <c r="B31" s="24" t="s">
        <v>44</v>
      </c>
      <c r="C31" s="72" t="s">
        <v>14</v>
      </c>
      <c r="D31" s="73">
        <v>0.3</v>
      </c>
      <c r="E31" s="74" t="s">
        <v>318</v>
      </c>
      <c r="F31" s="75"/>
      <c r="G31" s="76">
        <f>0.3*RIGHT(E31,5)</f>
        <v>27.9</v>
      </c>
      <c r="H31" s="29"/>
      <c r="I31" s="37">
        <f>SUM(G31:G34)+H31</f>
        <v>98.11</v>
      </c>
      <c r="J31" s="37" t="e">
        <f>#REF!</f>
        <v>#REF!</v>
      </c>
      <c r="K31" s="25"/>
    </row>
    <row r="32" ht="27.75" customHeight="1" spans="1:11">
      <c r="A32" s="24"/>
      <c r="B32" s="24"/>
      <c r="C32" s="25" t="s">
        <v>16</v>
      </c>
      <c r="D32" s="26">
        <v>0.3</v>
      </c>
      <c r="E32" s="77" t="s">
        <v>319</v>
      </c>
      <c r="F32" s="75">
        <v>0.21</v>
      </c>
      <c r="G32" s="78">
        <v>30.21</v>
      </c>
      <c r="H32" s="29"/>
      <c r="I32" s="37"/>
      <c r="J32" s="37"/>
      <c r="K32" s="25"/>
    </row>
    <row r="33" ht="63" customHeight="1" spans="1:11">
      <c r="A33" s="24"/>
      <c r="B33" s="24"/>
      <c r="C33" s="25" t="s">
        <v>18</v>
      </c>
      <c r="D33" s="26">
        <v>0.2</v>
      </c>
      <c r="E33" s="74" t="s">
        <v>320</v>
      </c>
      <c r="F33" s="75">
        <v>0</v>
      </c>
      <c r="G33" s="78">
        <v>20</v>
      </c>
      <c r="H33" s="29"/>
      <c r="I33" s="37"/>
      <c r="J33" s="37"/>
      <c r="K33" s="25"/>
    </row>
    <row r="34" ht="18.9" customHeight="1" spans="1:11">
      <c r="A34" s="24"/>
      <c r="B34" s="24"/>
      <c r="C34" s="25" t="s">
        <v>20</v>
      </c>
      <c r="D34" s="26">
        <v>0.2</v>
      </c>
      <c r="E34" s="74" t="s">
        <v>21</v>
      </c>
      <c r="F34" s="75"/>
      <c r="G34" s="78">
        <v>20</v>
      </c>
      <c r="H34" s="29"/>
      <c r="I34" s="37"/>
      <c r="J34" s="37"/>
      <c r="K34" s="25"/>
    </row>
    <row r="35" ht="21" customHeight="1" spans="1:11">
      <c r="A35" s="24"/>
      <c r="B35" s="24" t="s">
        <v>321</v>
      </c>
      <c r="C35" s="72" t="s">
        <v>14</v>
      </c>
      <c r="D35" s="73">
        <v>0.3</v>
      </c>
      <c r="E35" s="74" t="s">
        <v>322</v>
      </c>
      <c r="F35" s="75"/>
      <c r="G35" s="76">
        <f>0.3*RIGHT(E35,5)</f>
        <v>27</v>
      </c>
      <c r="H35" s="29"/>
      <c r="I35" s="37">
        <f>SUM(G35:G38)+H35</f>
        <v>97.21</v>
      </c>
      <c r="J35" s="37" t="e">
        <f>#REF!</f>
        <v>#REF!</v>
      </c>
      <c r="K35" s="25"/>
    </row>
    <row r="36" ht="24.9" customHeight="1" spans="1:11">
      <c r="A36" s="24"/>
      <c r="B36" s="24"/>
      <c r="C36" s="25" t="s">
        <v>16</v>
      </c>
      <c r="D36" s="26">
        <v>0.3</v>
      </c>
      <c r="E36" s="77" t="s">
        <v>323</v>
      </c>
      <c r="F36" s="75">
        <v>0.21</v>
      </c>
      <c r="G36" s="78">
        <v>30.21</v>
      </c>
      <c r="H36" s="29"/>
      <c r="I36" s="37"/>
      <c r="J36" s="37"/>
      <c r="K36" s="25"/>
    </row>
    <row r="37" ht="63" customHeight="1" spans="1:11">
      <c r="A37" s="24"/>
      <c r="B37" s="24"/>
      <c r="C37" s="25" t="s">
        <v>18</v>
      </c>
      <c r="D37" s="26">
        <v>0.2</v>
      </c>
      <c r="E37" s="74" t="s">
        <v>320</v>
      </c>
      <c r="F37" s="75">
        <v>0</v>
      </c>
      <c r="G37" s="78">
        <v>20</v>
      </c>
      <c r="H37" s="29"/>
      <c r="I37" s="37"/>
      <c r="J37" s="37"/>
      <c r="K37" s="25"/>
    </row>
    <row r="38" ht="18.9" customHeight="1" spans="1:11">
      <c r="A38" s="24"/>
      <c r="B38" s="24"/>
      <c r="C38" s="25" t="s">
        <v>20</v>
      </c>
      <c r="D38" s="26">
        <v>0.2</v>
      </c>
      <c r="E38" s="74" t="s">
        <v>21</v>
      </c>
      <c r="F38" s="75"/>
      <c r="G38" s="78">
        <v>20</v>
      </c>
      <c r="H38" s="29"/>
      <c r="I38" s="37"/>
      <c r="J38" s="37"/>
      <c r="K38" s="25"/>
    </row>
    <row r="39" ht="18" customHeight="1" spans="1:11">
      <c r="A39" s="24" t="s">
        <v>50</v>
      </c>
      <c r="B39" s="24" t="s">
        <v>324</v>
      </c>
      <c r="C39" s="72" t="s">
        <v>14</v>
      </c>
      <c r="D39" s="73">
        <v>0.3</v>
      </c>
      <c r="E39" s="74" t="s">
        <v>325</v>
      </c>
      <c r="F39" s="75"/>
      <c r="G39" s="76">
        <f>0.3*RIGHT(E39,5)</f>
        <v>30.3</v>
      </c>
      <c r="H39" s="29"/>
      <c r="I39" s="37">
        <f>SUM(G39:G42)+H39</f>
        <v>105.25</v>
      </c>
      <c r="J39" s="37" t="e">
        <f>#REF!</f>
        <v>#REF!</v>
      </c>
      <c r="K39" s="25"/>
    </row>
    <row r="40" ht="26.1" customHeight="1" spans="1:11">
      <c r="A40" s="24"/>
      <c r="B40" s="24"/>
      <c r="C40" s="25" t="s">
        <v>16</v>
      </c>
      <c r="D40" s="26">
        <v>0.3</v>
      </c>
      <c r="E40" s="77" t="s">
        <v>326</v>
      </c>
      <c r="F40" s="75">
        <v>1.95</v>
      </c>
      <c r="G40" s="78">
        <v>31.95</v>
      </c>
      <c r="H40" s="29"/>
      <c r="I40" s="37"/>
      <c r="J40" s="37"/>
      <c r="K40" s="25"/>
    </row>
    <row r="41" ht="48" spans="1:11">
      <c r="A41" s="24"/>
      <c r="B41" s="24"/>
      <c r="C41" s="25" t="s">
        <v>18</v>
      </c>
      <c r="D41" s="26">
        <v>0.2</v>
      </c>
      <c r="E41" s="74" t="s">
        <v>327</v>
      </c>
      <c r="F41" s="75">
        <v>3</v>
      </c>
      <c r="G41" s="78">
        <v>23</v>
      </c>
      <c r="H41" s="29"/>
      <c r="I41" s="37"/>
      <c r="J41" s="37"/>
      <c r="K41" s="25"/>
    </row>
    <row r="42" ht="18.9" customHeight="1" spans="1:11">
      <c r="A42" s="24"/>
      <c r="B42" s="24"/>
      <c r="C42" s="25" t="s">
        <v>20</v>
      </c>
      <c r="D42" s="26">
        <v>0.2</v>
      </c>
      <c r="E42" s="74" t="s">
        <v>21</v>
      </c>
      <c r="F42" s="75"/>
      <c r="G42" s="78">
        <v>20</v>
      </c>
      <c r="H42" s="29"/>
      <c r="I42" s="37"/>
      <c r="J42" s="37"/>
      <c r="K42" s="25"/>
    </row>
    <row r="43" ht="18" customHeight="1" spans="1:11">
      <c r="A43" s="24"/>
      <c r="B43" s="24" t="s">
        <v>328</v>
      </c>
      <c r="C43" s="72" t="s">
        <v>14</v>
      </c>
      <c r="D43" s="73">
        <v>0.3</v>
      </c>
      <c r="E43" s="74" t="s">
        <v>325</v>
      </c>
      <c r="F43" s="75"/>
      <c r="G43" s="76">
        <f>0.3*RIGHT(E43,5)</f>
        <v>30.3</v>
      </c>
      <c r="H43" s="29"/>
      <c r="I43" s="37">
        <f>SUM(G43:G46)+H43</f>
        <v>105.25</v>
      </c>
      <c r="J43" s="37" t="e">
        <f>#REF!</f>
        <v>#REF!</v>
      </c>
      <c r="K43" s="25"/>
    </row>
    <row r="44" ht="24" spans="1:11">
      <c r="A44" s="24"/>
      <c r="B44" s="24"/>
      <c r="C44" s="25" t="s">
        <v>16</v>
      </c>
      <c r="D44" s="26">
        <v>0.3</v>
      </c>
      <c r="E44" s="77" t="s">
        <v>329</v>
      </c>
      <c r="F44" s="75">
        <v>1.95</v>
      </c>
      <c r="G44" s="78">
        <v>31.95</v>
      </c>
      <c r="H44" s="29"/>
      <c r="I44" s="37"/>
      <c r="J44" s="37"/>
      <c r="K44" s="25"/>
    </row>
    <row r="45" ht="48" spans="1:11">
      <c r="A45" s="24"/>
      <c r="B45" s="24"/>
      <c r="C45" s="25" t="s">
        <v>18</v>
      </c>
      <c r="D45" s="26">
        <v>0.2</v>
      </c>
      <c r="E45" s="74" t="s">
        <v>327</v>
      </c>
      <c r="F45" s="75">
        <v>3</v>
      </c>
      <c r="G45" s="78">
        <v>23</v>
      </c>
      <c r="H45" s="29"/>
      <c r="I45" s="37"/>
      <c r="J45" s="37"/>
      <c r="K45" s="25"/>
    </row>
    <row r="46" ht="17.1" customHeight="1" spans="1:11">
      <c r="A46" s="24"/>
      <c r="B46" s="24"/>
      <c r="C46" s="25" t="s">
        <v>20</v>
      </c>
      <c r="D46" s="26">
        <v>0.2</v>
      </c>
      <c r="E46" s="74" t="s">
        <v>21</v>
      </c>
      <c r="F46" s="75"/>
      <c r="G46" s="78">
        <v>20</v>
      </c>
      <c r="H46" s="29"/>
      <c r="I46" s="37"/>
      <c r="J46" s="37"/>
      <c r="K46" s="25"/>
    </row>
    <row r="47" ht="17.1" customHeight="1" spans="1:11">
      <c r="A47" s="46" t="s">
        <v>330</v>
      </c>
      <c r="B47" s="46" t="s">
        <v>331</v>
      </c>
      <c r="C47" s="72" t="s">
        <v>14</v>
      </c>
      <c r="D47" s="73">
        <v>0.3</v>
      </c>
      <c r="E47" s="74" t="s">
        <v>332</v>
      </c>
      <c r="F47" s="75"/>
      <c r="G47" s="76">
        <f>0.3*RIGHT(E47,5)</f>
        <v>25.92</v>
      </c>
      <c r="H47" s="56"/>
      <c r="I47" s="37">
        <f>SUM(G47:G50)+H47</f>
        <v>94.13</v>
      </c>
      <c r="J47" s="59" t="e">
        <f>#REF!</f>
        <v>#REF!</v>
      </c>
      <c r="K47" s="25"/>
    </row>
    <row r="48" ht="29.1" customHeight="1" spans="1:11">
      <c r="A48" s="49"/>
      <c r="B48" s="49"/>
      <c r="C48" s="25" t="s">
        <v>16</v>
      </c>
      <c r="D48" s="26">
        <v>0.3</v>
      </c>
      <c r="E48" s="77" t="s">
        <v>333</v>
      </c>
      <c r="F48" s="75">
        <v>0.21</v>
      </c>
      <c r="G48" s="78">
        <v>30.21</v>
      </c>
      <c r="H48" s="57"/>
      <c r="I48" s="37"/>
      <c r="J48" s="60"/>
      <c r="K48" s="25"/>
    </row>
    <row r="49" ht="51" customHeight="1" spans="1:11">
      <c r="A49" s="49"/>
      <c r="B49" s="49"/>
      <c r="C49" s="25" t="s">
        <v>18</v>
      </c>
      <c r="D49" s="26">
        <v>0.2</v>
      </c>
      <c r="E49" s="74" t="s">
        <v>334</v>
      </c>
      <c r="F49" s="75">
        <v>-2</v>
      </c>
      <c r="G49" s="78">
        <v>18</v>
      </c>
      <c r="H49" s="57"/>
      <c r="I49" s="37"/>
      <c r="J49" s="60"/>
      <c r="K49" s="25"/>
    </row>
    <row r="50" ht="17.1" customHeight="1" spans="1:11">
      <c r="A50" s="49"/>
      <c r="B50" s="51"/>
      <c r="C50" s="25" t="s">
        <v>20</v>
      </c>
      <c r="D50" s="26">
        <v>0.2</v>
      </c>
      <c r="E50" s="74" t="s">
        <v>21</v>
      </c>
      <c r="F50" s="75"/>
      <c r="G50" s="78">
        <v>20</v>
      </c>
      <c r="H50" s="58"/>
      <c r="I50" s="37"/>
      <c r="J50" s="61"/>
      <c r="K50" s="25"/>
    </row>
    <row r="51" ht="17.1" customHeight="1" spans="1:11">
      <c r="A51" s="49"/>
      <c r="B51" s="46" t="s">
        <v>335</v>
      </c>
      <c r="C51" s="72" t="s">
        <v>14</v>
      </c>
      <c r="D51" s="73">
        <v>0.3</v>
      </c>
      <c r="E51" s="74" t="s">
        <v>332</v>
      </c>
      <c r="F51" s="75"/>
      <c r="G51" s="76">
        <f>0.3*RIGHT(E51,5)</f>
        <v>25.92</v>
      </c>
      <c r="H51" s="56"/>
      <c r="I51" s="37">
        <f>SUM(G51:G54)+H51</f>
        <v>94.13</v>
      </c>
      <c r="J51" s="59" t="e">
        <f>#REF!</f>
        <v>#REF!</v>
      </c>
      <c r="K51" s="25"/>
    </row>
    <row r="52" ht="24" customHeight="1" spans="1:11">
      <c r="A52" s="49"/>
      <c r="B52" s="49"/>
      <c r="C52" s="25" t="s">
        <v>16</v>
      </c>
      <c r="D52" s="26">
        <v>0.3</v>
      </c>
      <c r="E52" s="77" t="s">
        <v>333</v>
      </c>
      <c r="F52" s="75">
        <v>0.21</v>
      </c>
      <c r="G52" s="78">
        <v>30.21</v>
      </c>
      <c r="H52" s="57"/>
      <c r="I52" s="37"/>
      <c r="J52" s="60"/>
      <c r="K52" s="25"/>
    </row>
    <row r="53" ht="51.9" customHeight="1" spans="1:11">
      <c r="A53" s="49"/>
      <c r="B53" s="49"/>
      <c r="C53" s="25" t="s">
        <v>18</v>
      </c>
      <c r="D53" s="26">
        <v>0.2</v>
      </c>
      <c r="E53" s="74" t="s">
        <v>334</v>
      </c>
      <c r="F53" s="75">
        <v>-2</v>
      </c>
      <c r="G53" s="78">
        <v>18</v>
      </c>
      <c r="H53" s="57"/>
      <c r="I53" s="37"/>
      <c r="J53" s="60"/>
      <c r="K53" s="25"/>
    </row>
    <row r="54" ht="17.1" customHeight="1" spans="1:11">
      <c r="A54" s="49"/>
      <c r="B54" s="51"/>
      <c r="C54" s="25" t="s">
        <v>20</v>
      </c>
      <c r="D54" s="26">
        <v>0.2</v>
      </c>
      <c r="E54" s="74" t="s">
        <v>21</v>
      </c>
      <c r="F54" s="75"/>
      <c r="G54" s="78">
        <v>20</v>
      </c>
      <c r="H54" s="58"/>
      <c r="I54" s="37"/>
      <c r="J54" s="61"/>
      <c r="K54" s="25"/>
    </row>
    <row r="55" ht="18.9" customHeight="1" spans="1:11">
      <c r="A55" s="46" t="s">
        <v>59</v>
      </c>
      <c r="B55" s="24" t="s">
        <v>60</v>
      </c>
      <c r="C55" s="72" t="s">
        <v>14</v>
      </c>
      <c r="D55" s="73">
        <v>0.3</v>
      </c>
      <c r="E55" s="74" t="s">
        <v>336</v>
      </c>
      <c r="F55" s="75"/>
      <c r="G55" s="76">
        <f>0.3*RIGHT(E55,5)</f>
        <v>29.82</v>
      </c>
      <c r="H55" s="29"/>
      <c r="I55" s="37">
        <f>SUM(G55:G58)+H55</f>
        <v>100.82</v>
      </c>
      <c r="J55" s="37" t="e">
        <f>#REF!</f>
        <v>#REF!</v>
      </c>
      <c r="K55" s="25"/>
    </row>
    <row r="56" ht="24" customHeight="1" spans="1:11">
      <c r="A56" s="49"/>
      <c r="B56" s="24"/>
      <c r="C56" s="25" t="s">
        <v>16</v>
      </c>
      <c r="D56" s="26">
        <v>0.3</v>
      </c>
      <c r="E56" s="77" t="s">
        <v>249</v>
      </c>
      <c r="F56" s="75">
        <v>0</v>
      </c>
      <c r="G56" s="78">
        <v>30</v>
      </c>
      <c r="H56" s="29"/>
      <c r="I56" s="37"/>
      <c r="J56" s="37"/>
      <c r="K56" s="25"/>
    </row>
    <row r="57" ht="53.1" customHeight="1" spans="1:11">
      <c r="A57" s="49"/>
      <c r="B57" s="24"/>
      <c r="C57" s="25" t="s">
        <v>18</v>
      </c>
      <c r="D57" s="26">
        <v>0.2</v>
      </c>
      <c r="E57" s="74" t="s">
        <v>337</v>
      </c>
      <c r="F57" s="75">
        <v>1</v>
      </c>
      <c r="G57" s="78">
        <v>21</v>
      </c>
      <c r="H57" s="29"/>
      <c r="I57" s="37"/>
      <c r="J57" s="37"/>
      <c r="K57" s="25"/>
    </row>
    <row r="58" ht="15" customHeight="1" spans="1:11">
      <c r="A58" s="49"/>
      <c r="B58" s="24"/>
      <c r="C58" s="25" t="s">
        <v>20</v>
      </c>
      <c r="D58" s="26">
        <v>0.2</v>
      </c>
      <c r="E58" s="74" t="s">
        <v>21</v>
      </c>
      <c r="F58" s="75"/>
      <c r="G58" s="78">
        <v>20</v>
      </c>
      <c r="H58" s="29"/>
      <c r="I58" s="37"/>
      <c r="J58" s="37"/>
      <c r="K58" s="25"/>
    </row>
    <row r="59" ht="15" customHeight="1" spans="1:11">
      <c r="A59" s="49"/>
      <c r="B59" s="24" t="s">
        <v>64</v>
      </c>
      <c r="C59" s="72" t="s">
        <v>14</v>
      </c>
      <c r="D59" s="73">
        <v>0.3</v>
      </c>
      <c r="E59" s="74" t="s">
        <v>338</v>
      </c>
      <c r="F59" s="75"/>
      <c r="G59" s="76">
        <f>0.3*RIGHT(E59,5)</f>
        <v>29.52</v>
      </c>
      <c r="H59" s="29"/>
      <c r="I59" s="37">
        <f>SUM(G59:G62)+H59</f>
        <v>100.52</v>
      </c>
      <c r="J59" s="37" t="e">
        <f>#REF!</f>
        <v>#REF!</v>
      </c>
      <c r="K59" s="25"/>
    </row>
    <row r="60" ht="27" customHeight="1" spans="1:11">
      <c r="A60" s="49"/>
      <c r="B60" s="24"/>
      <c r="C60" s="25" t="s">
        <v>16</v>
      </c>
      <c r="D60" s="26">
        <v>0.3</v>
      </c>
      <c r="E60" s="77" t="s">
        <v>249</v>
      </c>
      <c r="F60" s="75">
        <v>0</v>
      </c>
      <c r="G60" s="78">
        <v>30</v>
      </c>
      <c r="H60" s="29"/>
      <c r="I60" s="37"/>
      <c r="J60" s="37"/>
      <c r="K60" s="25"/>
    </row>
    <row r="61" ht="51" customHeight="1" spans="1:11">
      <c r="A61" s="49"/>
      <c r="B61" s="24"/>
      <c r="C61" s="25" t="s">
        <v>18</v>
      </c>
      <c r="D61" s="26">
        <v>0.2</v>
      </c>
      <c r="E61" s="74" t="s">
        <v>337</v>
      </c>
      <c r="F61" s="75">
        <v>1</v>
      </c>
      <c r="G61" s="78">
        <v>21</v>
      </c>
      <c r="H61" s="29"/>
      <c r="I61" s="37"/>
      <c r="J61" s="37"/>
      <c r="K61" s="25"/>
    </row>
    <row r="62" ht="15.9" customHeight="1" spans="1:11">
      <c r="A62" s="51"/>
      <c r="B62" s="24"/>
      <c r="C62" s="25" t="s">
        <v>20</v>
      </c>
      <c r="D62" s="26">
        <v>0.2</v>
      </c>
      <c r="E62" s="74" t="s">
        <v>21</v>
      </c>
      <c r="F62" s="75"/>
      <c r="G62" s="78">
        <v>20</v>
      </c>
      <c r="H62" s="29"/>
      <c r="I62" s="37"/>
      <c r="J62" s="37"/>
      <c r="K62" s="25"/>
    </row>
    <row r="63" ht="18" customHeight="1" spans="1:11">
      <c r="A63" s="46" t="s">
        <v>65</v>
      </c>
      <c r="B63" s="24" t="s">
        <v>339</v>
      </c>
      <c r="C63" s="72" t="s">
        <v>14</v>
      </c>
      <c r="D63" s="73">
        <v>0.3</v>
      </c>
      <c r="E63" s="74" t="s">
        <v>311</v>
      </c>
      <c r="F63" s="75"/>
      <c r="G63" s="76">
        <f>0.3*RIGHT(E63,5)</f>
        <v>29.34</v>
      </c>
      <c r="H63" s="29"/>
      <c r="I63" s="37">
        <f>SUM(G63:G66)+H63</f>
        <v>105.34</v>
      </c>
      <c r="J63" s="37" t="e">
        <f>#REF!</f>
        <v>#REF!</v>
      </c>
      <c r="K63" s="25"/>
    </row>
    <row r="64" ht="48.9" customHeight="1" spans="1:11">
      <c r="A64" s="49"/>
      <c r="B64" s="24"/>
      <c r="C64" s="25" t="s">
        <v>16</v>
      </c>
      <c r="D64" s="26">
        <v>0.3</v>
      </c>
      <c r="E64" s="77" t="s">
        <v>68</v>
      </c>
      <c r="F64" s="75"/>
      <c r="G64" s="78">
        <v>30</v>
      </c>
      <c r="H64" s="29"/>
      <c r="I64" s="37"/>
      <c r="J64" s="37"/>
      <c r="K64" s="25"/>
    </row>
    <row r="65" ht="53.1" customHeight="1" spans="1:11">
      <c r="A65" s="49"/>
      <c r="B65" s="24"/>
      <c r="C65" s="25" t="s">
        <v>18</v>
      </c>
      <c r="D65" s="26">
        <v>0.2</v>
      </c>
      <c r="E65" s="74" t="s">
        <v>340</v>
      </c>
      <c r="F65" s="75">
        <v>6</v>
      </c>
      <c r="G65" s="78">
        <v>26</v>
      </c>
      <c r="H65" s="29"/>
      <c r="I65" s="37"/>
      <c r="J65" s="37"/>
      <c r="K65" s="25"/>
    </row>
    <row r="66" ht="20.1" customHeight="1" spans="1:11">
      <c r="A66" s="51"/>
      <c r="B66" s="24"/>
      <c r="C66" s="25" t="s">
        <v>20</v>
      </c>
      <c r="D66" s="26">
        <v>0.2</v>
      </c>
      <c r="E66" s="74" t="s">
        <v>21</v>
      </c>
      <c r="F66" s="75"/>
      <c r="G66" s="78">
        <v>20</v>
      </c>
      <c r="H66" s="29"/>
      <c r="I66" s="37"/>
      <c r="J66" s="37"/>
      <c r="K66" s="25"/>
    </row>
    <row r="67" ht="21" customHeight="1" spans="1:11">
      <c r="A67" s="46" t="s">
        <v>65</v>
      </c>
      <c r="B67" s="24" t="s">
        <v>70</v>
      </c>
      <c r="C67" s="72" t="s">
        <v>14</v>
      </c>
      <c r="D67" s="73">
        <v>0.3</v>
      </c>
      <c r="E67" s="74" t="s">
        <v>311</v>
      </c>
      <c r="F67" s="75"/>
      <c r="G67" s="76">
        <f>0.3*RIGHT(E67,5)</f>
        <v>29.34</v>
      </c>
      <c r="H67" s="29"/>
      <c r="I67" s="37">
        <f>SUM(G67:G70)+H67</f>
        <v>105.34</v>
      </c>
      <c r="J67" s="37" t="e">
        <f>#REF!</f>
        <v>#REF!</v>
      </c>
      <c r="K67" s="25"/>
    </row>
    <row r="68" ht="51" customHeight="1" spans="1:11">
      <c r="A68" s="49"/>
      <c r="B68" s="24"/>
      <c r="C68" s="25" t="s">
        <v>16</v>
      </c>
      <c r="D68" s="26">
        <v>0.3</v>
      </c>
      <c r="E68" s="77" t="s">
        <v>68</v>
      </c>
      <c r="F68" s="75"/>
      <c r="G68" s="78">
        <v>30</v>
      </c>
      <c r="H68" s="29"/>
      <c r="I68" s="37"/>
      <c r="J68" s="37"/>
      <c r="K68" s="25"/>
    </row>
    <row r="69" ht="57" customHeight="1" spans="1:11">
      <c r="A69" s="49"/>
      <c r="B69" s="24"/>
      <c r="C69" s="25" t="s">
        <v>18</v>
      </c>
      <c r="D69" s="26">
        <v>0.2</v>
      </c>
      <c r="E69" s="74" t="s">
        <v>341</v>
      </c>
      <c r="F69" s="75">
        <v>6</v>
      </c>
      <c r="G69" s="78">
        <v>26</v>
      </c>
      <c r="H69" s="29"/>
      <c r="I69" s="37"/>
      <c r="J69" s="37"/>
      <c r="K69" s="25"/>
    </row>
    <row r="70" ht="29.1" customHeight="1" spans="1:11">
      <c r="A70" s="51"/>
      <c r="B70" s="24"/>
      <c r="C70" s="25" t="s">
        <v>20</v>
      </c>
      <c r="D70" s="26">
        <v>0.2</v>
      </c>
      <c r="E70" s="47" t="s">
        <v>21</v>
      </c>
      <c r="F70" s="75"/>
      <c r="G70" s="78">
        <v>20</v>
      </c>
      <c r="H70" s="29"/>
      <c r="I70" s="37"/>
      <c r="J70" s="37"/>
      <c r="K70" s="25"/>
    </row>
    <row r="71" ht="18.9" customHeight="1" spans="1:11">
      <c r="A71" s="46" t="s">
        <v>71</v>
      </c>
      <c r="B71" s="24" t="s">
        <v>72</v>
      </c>
      <c r="C71" s="72" t="s">
        <v>14</v>
      </c>
      <c r="D71" s="73">
        <v>0.3</v>
      </c>
      <c r="E71" s="74" t="s">
        <v>342</v>
      </c>
      <c r="F71" s="75"/>
      <c r="G71" s="76">
        <f>0.3*RIGHT(E71,5)</f>
        <v>31.95</v>
      </c>
      <c r="H71" s="29"/>
      <c r="I71" s="37">
        <f>SUM(G71:G74)+H71</f>
        <v>103.95</v>
      </c>
      <c r="J71" s="37" t="e">
        <f>#REF!</f>
        <v>#REF!</v>
      </c>
      <c r="K71" s="25"/>
    </row>
    <row r="72" ht="51" customHeight="1" spans="1:11">
      <c r="A72" s="49"/>
      <c r="B72" s="24"/>
      <c r="C72" s="25" t="s">
        <v>16</v>
      </c>
      <c r="D72" s="26">
        <v>0.3</v>
      </c>
      <c r="E72" s="77" t="s">
        <v>254</v>
      </c>
      <c r="F72" s="75"/>
      <c r="G72" s="78">
        <v>30</v>
      </c>
      <c r="H72" s="29"/>
      <c r="I72" s="37"/>
      <c r="J72" s="37"/>
      <c r="K72" s="25"/>
    </row>
    <row r="73" ht="51" customHeight="1" spans="1:11">
      <c r="A73" s="49"/>
      <c r="B73" s="24"/>
      <c r="C73" s="25" t="s">
        <v>18</v>
      </c>
      <c r="D73" s="26">
        <v>0.2</v>
      </c>
      <c r="E73" s="74" t="s">
        <v>343</v>
      </c>
      <c r="F73" s="75">
        <v>2</v>
      </c>
      <c r="G73" s="78">
        <v>22</v>
      </c>
      <c r="H73" s="29"/>
      <c r="I73" s="37"/>
      <c r="J73" s="37"/>
      <c r="K73" s="25"/>
    </row>
    <row r="74" ht="20.1" customHeight="1" spans="1:11">
      <c r="A74" s="49"/>
      <c r="B74" s="24"/>
      <c r="C74" s="25" t="s">
        <v>20</v>
      </c>
      <c r="D74" s="26">
        <v>0.2</v>
      </c>
      <c r="E74" s="74" t="s">
        <v>21</v>
      </c>
      <c r="F74" s="75"/>
      <c r="G74" s="78">
        <v>20</v>
      </c>
      <c r="H74" s="29"/>
      <c r="I74" s="37"/>
      <c r="J74" s="37"/>
      <c r="K74" s="25"/>
    </row>
    <row r="75" ht="21.9" customHeight="1" spans="1:11">
      <c r="A75" s="49"/>
      <c r="B75" s="24" t="s">
        <v>76</v>
      </c>
      <c r="C75" s="72" t="s">
        <v>14</v>
      </c>
      <c r="D75" s="73">
        <v>0.3</v>
      </c>
      <c r="E75" s="74" t="s">
        <v>344</v>
      </c>
      <c r="F75" s="75"/>
      <c r="G75" s="76">
        <f>0.3*RIGHT(E75,5)</f>
        <v>31.2</v>
      </c>
      <c r="H75" s="29"/>
      <c r="I75" s="37">
        <f>SUM(G75:G78)+H75</f>
        <v>103.2</v>
      </c>
      <c r="J75" s="37" t="e">
        <f>#REF!</f>
        <v>#REF!</v>
      </c>
      <c r="K75" s="25"/>
    </row>
    <row r="76" ht="51" customHeight="1" spans="1:11">
      <c r="A76" s="49"/>
      <c r="B76" s="24"/>
      <c r="C76" s="25" t="s">
        <v>16</v>
      </c>
      <c r="D76" s="26">
        <v>0.3</v>
      </c>
      <c r="E76" s="77" t="s">
        <v>254</v>
      </c>
      <c r="F76" s="75"/>
      <c r="G76" s="78">
        <v>30</v>
      </c>
      <c r="H76" s="29"/>
      <c r="I76" s="37"/>
      <c r="J76" s="37"/>
      <c r="K76" s="25"/>
    </row>
    <row r="77" ht="54" customHeight="1" spans="1:11">
      <c r="A77" s="49"/>
      <c r="B77" s="24"/>
      <c r="C77" s="25" t="s">
        <v>18</v>
      </c>
      <c r="D77" s="26">
        <v>0.2</v>
      </c>
      <c r="E77" s="74" t="s">
        <v>343</v>
      </c>
      <c r="F77" s="75">
        <v>2</v>
      </c>
      <c r="G77" s="78">
        <v>22</v>
      </c>
      <c r="H77" s="29"/>
      <c r="I77" s="37"/>
      <c r="J77" s="37"/>
      <c r="K77" s="25"/>
    </row>
    <row r="78" ht="29.1" customHeight="1" spans="1:11">
      <c r="A78" s="51"/>
      <c r="B78" s="24"/>
      <c r="C78" s="25" t="s">
        <v>20</v>
      </c>
      <c r="D78" s="26">
        <v>0.2</v>
      </c>
      <c r="E78" s="74" t="s">
        <v>21</v>
      </c>
      <c r="F78" s="75"/>
      <c r="G78" s="78">
        <v>20</v>
      </c>
      <c r="H78" s="29"/>
      <c r="I78" s="37"/>
      <c r="J78" s="37"/>
      <c r="K78" s="25"/>
    </row>
    <row r="79" ht="24" customHeight="1" spans="1:11">
      <c r="A79" s="46" t="s">
        <v>78</v>
      </c>
      <c r="B79" s="24" t="s">
        <v>79</v>
      </c>
      <c r="C79" s="72" t="s">
        <v>14</v>
      </c>
      <c r="D79" s="73">
        <v>0.3</v>
      </c>
      <c r="E79" s="74" t="s">
        <v>345</v>
      </c>
      <c r="F79" s="75"/>
      <c r="G79" s="76">
        <f>0.3*RIGHT(E79,5)</f>
        <v>30.24</v>
      </c>
      <c r="H79" s="29"/>
      <c r="I79" s="37">
        <f>SUM(G79:G82)+H79</f>
        <v>105.24</v>
      </c>
      <c r="J79" s="37" t="e">
        <f>#REF!</f>
        <v>#REF!</v>
      </c>
      <c r="K79" s="25"/>
    </row>
    <row r="80" ht="50.1" customHeight="1" spans="1:11">
      <c r="A80" s="49"/>
      <c r="B80" s="24"/>
      <c r="C80" s="25" t="s">
        <v>16</v>
      </c>
      <c r="D80" s="26">
        <v>0.3</v>
      </c>
      <c r="E80" s="77" t="s">
        <v>81</v>
      </c>
      <c r="F80" s="75"/>
      <c r="G80" s="78">
        <v>30</v>
      </c>
      <c r="H80" s="29"/>
      <c r="I80" s="37"/>
      <c r="J80" s="37"/>
      <c r="K80" s="25"/>
    </row>
    <row r="81" ht="54.9" customHeight="1" spans="1:11">
      <c r="A81" s="49"/>
      <c r="B81" s="24"/>
      <c r="C81" s="25" t="s">
        <v>18</v>
      </c>
      <c r="D81" s="26">
        <v>0.2</v>
      </c>
      <c r="E81" s="74" t="s">
        <v>346</v>
      </c>
      <c r="F81" s="75">
        <v>5</v>
      </c>
      <c r="G81" s="78">
        <v>25</v>
      </c>
      <c r="H81" s="29"/>
      <c r="I81" s="37"/>
      <c r="J81" s="37"/>
      <c r="K81" s="25"/>
    </row>
    <row r="82" ht="21" customHeight="1" spans="1:11">
      <c r="A82" s="51"/>
      <c r="B82" s="24"/>
      <c r="C82" s="25" t="s">
        <v>20</v>
      </c>
      <c r="D82" s="26">
        <v>0.2</v>
      </c>
      <c r="E82" s="47" t="s">
        <v>21</v>
      </c>
      <c r="F82" s="75"/>
      <c r="G82" s="78">
        <v>20</v>
      </c>
      <c r="H82" s="29"/>
      <c r="I82" s="37"/>
      <c r="J82" s="37"/>
      <c r="K82" s="25"/>
    </row>
    <row r="83" ht="21.9" customHeight="1" spans="1:11">
      <c r="A83" s="46"/>
      <c r="B83" s="24" t="s">
        <v>83</v>
      </c>
      <c r="C83" s="72" t="s">
        <v>14</v>
      </c>
      <c r="D83" s="73">
        <v>0.3</v>
      </c>
      <c r="E83" s="74" t="s">
        <v>345</v>
      </c>
      <c r="F83" s="75"/>
      <c r="G83" s="76">
        <f>0.3*RIGHT(E83,5)</f>
        <v>30.24</v>
      </c>
      <c r="H83" s="29"/>
      <c r="I83" s="37">
        <f>SUM(G83:G86)+H83</f>
        <v>105.24</v>
      </c>
      <c r="J83" s="37" t="e">
        <f>#REF!</f>
        <v>#REF!</v>
      </c>
      <c r="K83" s="25"/>
    </row>
    <row r="84" ht="48" customHeight="1" spans="1:11">
      <c r="A84" s="49"/>
      <c r="B84" s="24"/>
      <c r="C84" s="25" t="s">
        <v>16</v>
      </c>
      <c r="D84" s="26">
        <v>0.3</v>
      </c>
      <c r="E84" s="77" t="s">
        <v>81</v>
      </c>
      <c r="F84" s="75"/>
      <c r="G84" s="78">
        <v>30</v>
      </c>
      <c r="H84" s="29"/>
      <c r="I84" s="37"/>
      <c r="J84" s="37"/>
      <c r="K84" s="25"/>
    </row>
    <row r="85" ht="50.1" customHeight="1" spans="1:11">
      <c r="A85" s="49"/>
      <c r="B85" s="24"/>
      <c r="C85" s="25" t="s">
        <v>18</v>
      </c>
      <c r="D85" s="26">
        <v>0.2</v>
      </c>
      <c r="E85" s="74" t="s">
        <v>346</v>
      </c>
      <c r="F85" s="75">
        <v>5</v>
      </c>
      <c r="G85" s="78">
        <v>25</v>
      </c>
      <c r="H85" s="29"/>
      <c r="I85" s="37"/>
      <c r="J85" s="37"/>
      <c r="K85" s="25"/>
    </row>
    <row r="86" ht="21" customHeight="1" spans="1:11">
      <c r="A86" s="51"/>
      <c r="B86" s="24"/>
      <c r="C86" s="25" t="s">
        <v>20</v>
      </c>
      <c r="D86" s="26">
        <v>0.2</v>
      </c>
      <c r="E86" s="74" t="s">
        <v>21</v>
      </c>
      <c r="F86" s="75"/>
      <c r="G86" s="78">
        <v>20</v>
      </c>
      <c r="H86" s="29"/>
      <c r="I86" s="37"/>
      <c r="J86" s="37"/>
      <c r="K86" s="25"/>
    </row>
    <row r="87" ht="23.1" customHeight="1" spans="1:11">
      <c r="A87" s="24" t="s">
        <v>85</v>
      </c>
      <c r="B87" s="24" t="s">
        <v>86</v>
      </c>
      <c r="C87" s="72" t="s">
        <v>14</v>
      </c>
      <c r="D87" s="73">
        <v>0.3</v>
      </c>
      <c r="E87" s="77" t="s">
        <v>347</v>
      </c>
      <c r="F87" s="75"/>
      <c r="G87" s="76">
        <f>0.3*RIGHT(E87,5)</f>
        <v>28.83</v>
      </c>
      <c r="H87" s="62"/>
      <c r="I87" s="37">
        <f>SUM(G87:G90)+H87</f>
        <v>97.83</v>
      </c>
      <c r="J87" s="37" t="e">
        <f>#REF!</f>
        <v>#REF!</v>
      </c>
      <c r="K87" s="25"/>
    </row>
    <row r="88" ht="48.9" customHeight="1" spans="1:11">
      <c r="A88" s="24"/>
      <c r="B88" s="24"/>
      <c r="C88" s="25" t="s">
        <v>16</v>
      </c>
      <c r="D88" s="26">
        <v>0.3</v>
      </c>
      <c r="E88" s="77" t="s">
        <v>348</v>
      </c>
      <c r="F88" s="75"/>
      <c r="G88" s="78">
        <v>30</v>
      </c>
      <c r="H88" s="62"/>
      <c r="I88" s="37"/>
      <c r="J88" s="37"/>
      <c r="K88" s="25"/>
    </row>
    <row r="89" ht="54.9" customHeight="1" spans="1:11">
      <c r="A89" s="24"/>
      <c r="B89" s="24"/>
      <c r="C89" s="25" t="s">
        <v>18</v>
      </c>
      <c r="D89" s="26">
        <v>0.2</v>
      </c>
      <c r="E89" s="74" t="s">
        <v>349</v>
      </c>
      <c r="F89" s="75">
        <v>-1</v>
      </c>
      <c r="G89" s="78">
        <v>19</v>
      </c>
      <c r="H89" s="62"/>
      <c r="I89" s="37"/>
      <c r="J89" s="37"/>
      <c r="K89" s="25"/>
    </row>
    <row r="90" ht="26.1" customHeight="1" spans="1:11">
      <c r="A90" s="24"/>
      <c r="B90" s="24"/>
      <c r="C90" s="25" t="s">
        <v>20</v>
      </c>
      <c r="D90" s="26">
        <v>0.2</v>
      </c>
      <c r="E90" s="74" t="s">
        <v>21</v>
      </c>
      <c r="F90" s="75"/>
      <c r="G90" s="78">
        <v>20</v>
      </c>
      <c r="H90" s="62"/>
      <c r="I90" s="37"/>
      <c r="J90" s="37"/>
      <c r="K90" s="25"/>
    </row>
    <row r="91" ht="24" customHeight="1" spans="1:11">
      <c r="A91" s="24"/>
      <c r="B91" s="24" t="s">
        <v>90</v>
      </c>
      <c r="C91" s="72" t="s">
        <v>14</v>
      </c>
      <c r="D91" s="73">
        <v>0.3</v>
      </c>
      <c r="E91" s="77" t="s">
        <v>347</v>
      </c>
      <c r="F91" s="75"/>
      <c r="G91" s="76">
        <f>0.3*RIGHT(E91,5)</f>
        <v>28.83</v>
      </c>
      <c r="H91" s="62"/>
      <c r="I91" s="37">
        <f>SUM(G91:G94)+H91</f>
        <v>97.83</v>
      </c>
      <c r="J91" s="37" t="e">
        <f>#REF!</f>
        <v>#REF!</v>
      </c>
      <c r="K91" s="25"/>
    </row>
    <row r="92" ht="54" customHeight="1" spans="1:11">
      <c r="A92" s="24"/>
      <c r="B92" s="24"/>
      <c r="C92" s="25" t="s">
        <v>16</v>
      </c>
      <c r="D92" s="26">
        <v>0.3</v>
      </c>
      <c r="E92" s="77" t="s">
        <v>348</v>
      </c>
      <c r="F92" s="75"/>
      <c r="G92" s="78">
        <v>30</v>
      </c>
      <c r="H92" s="62"/>
      <c r="I92" s="37"/>
      <c r="J92" s="37"/>
      <c r="K92" s="25"/>
    </row>
    <row r="93" ht="54" customHeight="1" spans="1:11">
      <c r="A93" s="24"/>
      <c r="B93" s="24"/>
      <c r="C93" s="25" t="s">
        <v>18</v>
      </c>
      <c r="D93" s="26">
        <v>0.2</v>
      </c>
      <c r="E93" s="74" t="s">
        <v>349</v>
      </c>
      <c r="F93" s="75">
        <v>-1</v>
      </c>
      <c r="G93" s="78">
        <v>19</v>
      </c>
      <c r="H93" s="62"/>
      <c r="I93" s="37"/>
      <c r="J93" s="37"/>
      <c r="K93" s="25"/>
    </row>
    <row r="94" ht="23.1" customHeight="1" spans="1:11">
      <c r="A94" s="24"/>
      <c r="B94" s="24"/>
      <c r="C94" s="25" t="s">
        <v>20</v>
      </c>
      <c r="D94" s="26">
        <v>0.2</v>
      </c>
      <c r="E94" s="74" t="s">
        <v>21</v>
      </c>
      <c r="F94" s="75"/>
      <c r="G94" s="78">
        <v>20</v>
      </c>
      <c r="H94" s="62"/>
      <c r="I94" s="37"/>
      <c r="J94" s="37"/>
      <c r="K94" s="25"/>
    </row>
    <row r="95" ht="21.9" customHeight="1" spans="1:11">
      <c r="A95" s="24" t="s">
        <v>92</v>
      </c>
      <c r="B95" s="24" t="s">
        <v>350</v>
      </c>
      <c r="C95" s="72" t="s">
        <v>14</v>
      </c>
      <c r="D95" s="73">
        <v>0.3</v>
      </c>
      <c r="E95" s="74" t="s">
        <v>302</v>
      </c>
      <c r="F95" s="75"/>
      <c r="G95" s="76">
        <f>0.3*RIGHT(E95,5)</f>
        <v>27.87</v>
      </c>
      <c r="H95" s="29"/>
      <c r="I95" s="37">
        <f>SUM(G95:G98)+H95</f>
        <v>100.87</v>
      </c>
      <c r="J95" s="37" t="e">
        <f>#REF!</f>
        <v>#REF!</v>
      </c>
      <c r="K95" s="25"/>
    </row>
    <row r="96" ht="62.1" customHeight="1" spans="1:11">
      <c r="A96" s="24"/>
      <c r="B96" s="24"/>
      <c r="C96" s="25" t="s">
        <v>94</v>
      </c>
      <c r="D96" s="26">
        <v>0.4</v>
      </c>
      <c r="E96" s="77" t="s">
        <v>261</v>
      </c>
      <c r="F96" s="75"/>
      <c r="G96" s="78">
        <v>40</v>
      </c>
      <c r="H96" s="29"/>
      <c r="I96" s="37"/>
      <c r="J96" s="37"/>
      <c r="K96" s="25"/>
    </row>
    <row r="97" ht="26.1" customHeight="1" spans="1:11">
      <c r="A97" s="24"/>
      <c r="B97" s="24"/>
      <c r="C97" s="25" t="s">
        <v>18</v>
      </c>
      <c r="D97" s="26">
        <v>0.1</v>
      </c>
      <c r="E97" s="74" t="s">
        <v>351</v>
      </c>
      <c r="F97" s="75">
        <v>3</v>
      </c>
      <c r="G97" s="78">
        <v>13</v>
      </c>
      <c r="H97" s="29"/>
      <c r="I97" s="37"/>
      <c r="J97" s="37"/>
      <c r="K97" s="25"/>
    </row>
    <row r="98" ht="24" customHeight="1" spans="1:11">
      <c r="A98" s="24"/>
      <c r="B98" s="24"/>
      <c r="C98" s="25" t="s">
        <v>20</v>
      </c>
      <c r="D98" s="26">
        <v>0.2</v>
      </c>
      <c r="E98" s="74" t="s">
        <v>21</v>
      </c>
      <c r="F98" s="75"/>
      <c r="G98" s="78">
        <v>20</v>
      </c>
      <c r="H98" s="29"/>
      <c r="I98" s="37"/>
      <c r="J98" s="37"/>
      <c r="K98" s="25"/>
    </row>
    <row r="99" ht="26.1" customHeight="1" spans="1:11">
      <c r="A99" s="24" t="s">
        <v>92</v>
      </c>
      <c r="B99" s="24" t="s">
        <v>97</v>
      </c>
      <c r="C99" s="72" t="s">
        <v>14</v>
      </c>
      <c r="D99" s="73">
        <v>0.3</v>
      </c>
      <c r="E99" s="74" t="s">
        <v>352</v>
      </c>
      <c r="F99" s="75"/>
      <c r="G99" s="76">
        <f>0.3*RIGHT(E99,5)</f>
        <v>28.02</v>
      </c>
      <c r="H99" s="29"/>
      <c r="I99" s="37">
        <f>SUM(G99:G102)+H99</f>
        <v>101.02</v>
      </c>
      <c r="J99" s="37" t="e">
        <f>#REF!</f>
        <v>#REF!</v>
      </c>
      <c r="K99" s="25"/>
    </row>
    <row r="100" ht="63.9" customHeight="1" spans="1:11">
      <c r="A100" s="24"/>
      <c r="B100" s="24"/>
      <c r="C100" s="25" t="s">
        <v>94</v>
      </c>
      <c r="D100" s="26">
        <v>0.4</v>
      </c>
      <c r="E100" s="77" t="s">
        <v>261</v>
      </c>
      <c r="F100" s="75"/>
      <c r="G100" s="78">
        <v>40</v>
      </c>
      <c r="H100" s="29"/>
      <c r="I100" s="37"/>
      <c r="J100" s="37"/>
      <c r="K100" s="25"/>
    </row>
    <row r="101" ht="24" customHeight="1" spans="1:11">
      <c r="A101" s="24"/>
      <c r="B101" s="24"/>
      <c r="C101" s="25" t="s">
        <v>18</v>
      </c>
      <c r="D101" s="26">
        <v>0.1</v>
      </c>
      <c r="E101" s="74" t="s">
        <v>351</v>
      </c>
      <c r="F101" s="75">
        <v>3</v>
      </c>
      <c r="G101" s="78">
        <v>13</v>
      </c>
      <c r="H101" s="29"/>
      <c r="I101" s="37"/>
      <c r="J101" s="37"/>
      <c r="K101" s="25"/>
    </row>
    <row r="102" ht="24.9" customHeight="1" spans="1:11">
      <c r="A102" s="24"/>
      <c r="B102" s="24"/>
      <c r="C102" s="25" t="s">
        <v>20</v>
      </c>
      <c r="D102" s="26">
        <v>0.2</v>
      </c>
      <c r="E102" s="74" t="s">
        <v>21</v>
      </c>
      <c r="F102" s="75"/>
      <c r="G102" s="78">
        <v>20</v>
      </c>
      <c r="H102" s="29"/>
      <c r="I102" s="37"/>
      <c r="J102" s="37"/>
      <c r="K102" s="25"/>
    </row>
    <row r="103" ht="18.9" customHeight="1" spans="1:11">
      <c r="A103" s="63" t="s">
        <v>99</v>
      </c>
      <c r="B103" s="24" t="s">
        <v>100</v>
      </c>
      <c r="C103" s="72" t="s">
        <v>14</v>
      </c>
      <c r="D103" s="73">
        <v>0.3</v>
      </c>
      <c r="E103" s="74" t="s">
        <v>37</v>
      </c>
      <c r="F103" s="75"/>
      <c r="G103" s="76">
        <f>0.3*RIGHT(E103,5)</f>
        <v>29.58</v>
      </c>
      <c r="H103" s="29"/>
      <c r="I103" s="37">
        <f>SUM(G103:G106)+H103</f>
        <v>104.58</v>
      </c>
      <c r="J103" s="37" t="e">
        <f>#REF!</f>
        <v>#REF!</v>
      </c>
      <c r="K103" s="25"/>
    </row>
    <row r="104" ht="29.1" customHeight="1" spans="1:11">
      <c r="A104" s="64"/>
      <c r="B104" s="24"/>
      <c r="C104" s="25" t="s">
        <v>94</v>
      </c>
      <c r="D104" s="26">
        <v>0.4</v>
      </c>
      <c r="E104" s="77" t="s">
        <v>102</v>
      </c>
      <c r="F104" s="75"/>
      <c r="G104" s="78">
        <v>40</v>
      </c>
      <c r="H104" s="29"/>
      <c r="I104" s="37"/>
      <c r="J104" s="37"/>
      <c r="K104" s="25"/>
    </row>
    <row r="105" ht="39.9" customHeight="1" spans="1:11">
      <c r="A105" s="64"/>
      <c r="B105" s="24"/>
      <c r="C105" s="25" t="s">
        <v>18</v>
      </c>
      <c r="D105" s="26">
        <v>0.1</v>
      </c>
      <c r="E105" s="74" t="s">
        <v>353</v>
      </c>
      <c r="F105" s="75">
        <v>5</v>
      </c>
      <c r="G105" s="78">
        <v>15</v>
      </c>
      <c r="H105" s="29"/>
      <c r="I105" s="37"/>
      <c r="J105" s="37"/>
      <c r="K105" s="25"/>
    </row>
    <row r="106" ht="23.1" customHeight="1" spans="1:11">
      <c r="A106" s="65"/>
      <c r="B106" s="24"/>
      <c r="C106" s="25" t="s">
        <v>20</v>
      </c>
      <c r="D106" s="26">
        <v>0.2</v>
      </c>
      <c r="E106" s="74" t="s">
        <v>21</v>
      </c>
      <c r="F106" s="75"/>
      <c r="G106" s="78">
        <v>20</v>
      </c>
      <c r="H106" s="29"/>
      <c r="I106" s="37"/>
      <c r="J106" s="37"/>
      <c r="K106" s="25"/>
    </row>
    <row r="107" ht="20.1" customHeight="1" spans="1:11">
      <c r="A107" s="46" t="s">
        <v>104</v>
      </c>
      <c r="B107" s="24" t="s">
        <v>354</v>
      </c>
      <c r="C107" s="72" t="s">
        <v>14</v>
      </c>
      <c r="D107" s="73">
        <v>0.3</v>
      </c>
      <c r="E107" s="74" t="s">
        <v>314</v>
      </c>
      <c r="F107" s="75"/>
      <c r="G107" s="76">
        <f>0.3*RIGHT(E107,5)</f>
        <v>29.04</v>
      </c>
      <c r="H107" s="29"/>
      <c r="I107" s="37">
        <f>SUM(G107:G110)+H107</f>
        <v>103.04</v>
      </c>
      <c r="J107" s="37" t="e">
        <f>#REF!</f>
        <v>#REF!</v>
      </c>
      <c r="K107" s="25"/>
    </row>
    <row r="108" ht="92.1" customHeight="1" spans="1:11">
      <c r="A108" s="49"/>
      <c r="B108" s="24"/>
      <c r="C108" s="25" t="s">
        <v>94</v>
      </c>
      <c r="D108" s="26">
        <v>0.4</v>
      </c>
      <c r="E108" s="77" t="s">
        <v>355</v>
      </c>
      <c r="F108" s="75">
        <v>-1</v>
      </c>
      <c r="G108" s="78">
        <v>39</v>
      </c>
      <c r="H108" s="29"/>
      <c r="I108" s="37"/>
      <c r="J108" s="37"/>
      <c r="K108" s="25"/>
    </row>
    <row r="109" ht="54" customHeight="1" spans="1:11">
      <c r="A109" s="49"/>
      <c r="B109" s="24"/>
      <c r="C109" s="25" t="s">
        <v>18</v>
      </c>
      <c r="D109" s="26">
        <v>0.1</v>
      </c>
      <c r="E109" s="77" t="s">
        <v>356</v>
      </c>
      <c r="F109" s="75">
        <v>5</v>
      </c>
      <c r="G109" s="78">
        <v>15</v>
      </c>
      <c r="H109" s="29"/>
      <c r="I109" s="37"/>
      <c r="J109" s="37"/>
      <c r="K109" s="25"/>
    </row>
    <row r="110" ht="26.1" customHeight="1" spans="1:11">
      <c r="A110" s="49"/>
      <c r="B110" s="24"/>
      <c r="C110" s="25" t="s">
        <v>20</v>
      </c>
      <c r="D110" s="26">
        <v>0.2</v>
      </c>
      <c r="E110" s="74" t="s">
        <v>21</v>
      </c>
      <c r="F110" s="75"/>
      <c r="G110" s="78">
        <v>20</v>
      </c>
      <c r="H110" s="29"/>
      <c r="I110" s="37"/>
      <c r="J110" s="37"/>
      <c r="K110" s="25"/>
    </row>
    <row r="111" ht="20.1" customHeight="1" spans="1:11">
      <c r="A111" s="49"/>
      <c r="B111" s="46" t="s">
        <v>109</v>
      </c>
      <c r="C111" s="72" t="s">
        <v>14</v>
      </c>
      <c r="D111" s="73">
        <v>0.3</v>
      </c>
      <c r="E111" s="74" t="s">
        <v>357</v>
      </c>
      <c r="F111" s="75"/>
      <c r="G111" s="78">
        <f>0.3*RIGHT(E111,5)</f>
        <v>26.04</v>
      </c>
      <c r="H111" s="56"/>
      <c r="I111" s="59">
        <f>SUM(G111:G114)+H111</f>
        <v>100.04</v>
      </c>
      <c r="J111" s="59" t="e">
        <f>#REF!</f>
        <v>#REF!</v>
      </c>
      <c r="K111" s="25"/>
    </row>
    <row r="112" ht="84" customHeight="1" spans="1:11">
      <c r="A112" s="49"/>
      <c r="B112" s="49"/>
      <c r="C112" s="25" t="s">
        <v>94</v>
      </c>
      <c r="D112" s="26">
        <v>0.4</v>
      </c>
      <c r="E112" s="77" t="s">
        <v>355</v>
      </c>
      <c r="F112" s="75">
        <v>-1</v>
      </c>
      <c r="G112" s="78">
        <v>39</v>
      </c>
      <c r="H112" s="57"/>
      <c r="I112" s="60"/>
      <c r="J112" s="60"/>
      <c r="K112" s="25"/>
    </row>
    <row r="113" ht="39.9" customHeight="1" spans="1:11">
      <c r="A113" s="49"/>
      <c r="B113" s="49"/>
      <c r="C113" s="25" t="s">
        <v>18</v>
      </c>
      <c r="D113" s="26">
        <v>0.1</v>
      </c>
      <c r="E113" s="77" t="s">
        <v>356</v>
      </c>
      <c r="F113" s="75">
        <v>5</v>
      </c>
      <c r="G113" s="78">
        <v>15</v>
      </c>
      <c r="H113" s="57"/>
      <c r="I113" s="60"/>
      <c r="J113" s="60"/>
      <c r="K113" s="25"/>
    </row>
    <row r="114" ht="18.9" customHeight="1" spans="1:11">
      <c r="A114" s="51"/>
      <c r="B114" s="51"/>
      <c r="C114" s="25" t="s">
        <v>20</v>
      </c>
      <c r="D114" s="26">
        <v>0.2</v>
      </c>
      <c r="E114" s="74" t="s">
        <v>21</v>
      </c>
      <c r="F114" s="75"/>
      <c r="G114" s="78">
        <v>20</v>
      </c>
      <c r="H114" s="58"/>
      <c r="I114" s="61"/>
      <c r="J114" s="61"/>
      <c r="K114" s="25"/>
    </row>
    <row r="115" ht="18" customHeight="1" spans="1:11">
      <c r="A115" s="24" t="s">
        <v>111</v>
      </c>
      <c r="B115" s="24" t="s">
        <v>112</v>
      </c>
      <c r="C115" s="72" t="s">
        <v>14</v>
      </c>
      <c r="D115" s="73">
        <v>0.3</v>
      </c>
      <c r="E115" s="74" t="s">
        <v>325</v>
      </c>
      <c r="F115" s="75"/>
      <c r="G115" s="76">
        <f>0.3*RIGHT(E115,5)</f>
        <v>30.3</v>
      </c>
      <c r="H115" s="29"/>
      <c r="I115" s="37">
        <f>SUM(G115:G118)+H115</f>
        <v>103.3</v>
      </c>
      <c r="J115" s="37" t="e">
        <f>#REF!</f>
        <v>#REF!</v>
      </c>
      <c r="K115" s="25"/>
    </row>
    <row r="116" ht="65.1" customHeight="1" spans="1:11">
      <c r="A116" s="24"/>
      <c r="B116" s="24"/>
      <c r="C116" s="25" t="s">
        <v>94</v>
      </c>
      <c r="D116" s="26">
        <v>0.4</v>
      </c>
      <c r="E116" s="77" t="s">
        <v>113</v>
      </c>
      <c r="F116" s="75"/>
      <c r="G116" s="78">
        <v>40</v>
      </c>
      <c r="H116" s="29"/>
      <c r="I116" s="37"/>
      <c r="J116" s="37"/>
      <c r="K116" s="25"/>
    </row>
    <row r="117" ht="39" customHeight="1" spans="1:11">
      <c r="A117" s="24"/>
      <c r="B117" s="24"/>
      <c r="C117" s="25" t="s">
        <v>18</v>
      </c>
      <c r="D117" s="26">
        <v>0.1</v>
      </c>
      <c r="E117" s="74" t="s">
        <v>358</v>
      </c>
      <c r="F117" s="75">
        <v>3</v>
      </c>
      <c r="G117" s="78">
        <v>13</v>
      </c>
      <c r="H117" s="29"/>
      <c r="I117" s="37"/>
      <c r="J117" s="37"/>
      <c r="K117" s="25"/>
    </row>
    <row r="118" ht="18" customHeight="1" spans="1:11">
      <c r="A118" s="24"/>
      <c r="B118" s="24"/>
      <c r="C118" s="25" t="s">
        <v>20</v>
      </c>
      <c r="D118" s="26">
        <v>0.2</v>
      </c>
      <c r="E118" s="74" t="s">
        <v>21</v>
      </c>
      <c r="F118" s="75"/>
      <c r="G118" s="78">
        <v>20</v>
      </c>
      <c r="H118" s="29"/>
      <c r="I118" s="37"/>
      <c r="J118" s="37"/>
      <c r="K118" s="25"/>
    </row>
    <row r="119" ht="18" customHeight="1" spans="1:11">
      <c r="A119" s="24" t="s">
        <v>115</v>
      </c>
      <c r="B119" s="24" t="s">
        <v>116</v>
      </c>
      <c r="C119" s="72" t="s">
        <v>14</v>
      </c>
      <c r="D119" s="73">
        <v>0.3</v>
      </c>
      <c r="E119" s="77" t="s">
        <v>338</v>
      </c>
      <c r="F119" s="75"/>
      <c r="G119" s="76">
        <f>0.3*RIGHT(E119,5)</f>
        <v>29.52</v>
      </c>
      <c r="H119" s="29"/>
      <c r="I119" s="37">
        <f>SUM(G119:G122)+H119</f>
        <v>99.52</v>
      </c>
      <c r="J119" s="37" t="e">
        <f>#REF!</f>
        <v>#REF!</v>
      </c>
      <c r="K119" s="25"/>
    </row>
    <row r="120" ht="39.9" customHeight="1" spans="1:11">
      <c r="A120" s="24"/>
      <c r="B120" s="24"/>
      <c r="C120" s="25" t="s">
        <v>94</v>
      </c>
      <c r="D120" s="26">
        <v>0.4</v>
      </c>
      <c r="E120" s="77" t="s">
        <v>117</v>
      </c>
      <c r="F120" s="75"/>
      <c r="G120" s="78">
        <v>40</v>
      </c>
      <c r="H120" s="29"/>
      <c r="I120" s="37"/>
      <c r="J120" s="37"/>
      <c r="K120" s="25"/>
    </row>
    <row r="121" ht="21" customHeight="1" spans="1:11">
      <c r="A121" s="24"/>
      <c r="B121" s="24"/>
      <c r="C121" s="25" t="s">
        <v>18</v>
      </c>
      <c r="D121" s="26">
        <v>0.1</v>
      </c>
      <c r="E121" s="74" t="s">
        <v>118</v>
      </c>
      <c r="F121" s="75"/>
      <c r="G121" s="78">
        <v>10</v>
      </c>
      <c r="H121" s="29"/>
      <c r="I121" s="37"/>
      <c r="J121" s="37"/>
      <c r="K121" s="25"/>
    </row>
    <row r="122" ht="18.9" customHeight="1" spans="1:11">
      <c r="A122" s="24"/>
      <c r="B122" s="24"/>
      <c r="C122" s="25" t="s">
        <v>20</v>
      </c>
      <c r="D122" s="26">
        <v>0.2</v>
      </c>
      <c r="E122" s="47" t="s">
        <v>21</v>
      </c>
      <c r="F122" s="75"/>
      <c r="G122" s="78">
        <v>20</v>
      </c>
      <c r="H122" s="29"/>
      <c r="I122" s="37"/>
      <c r="J122" s="37"/>
      <c r="K122" s="25"/>
    </row>
    <row r="123" ht="21" customHeight="1" spans="1:11">
      <c r="A123" s="24" t="s">
        <v>119</v>
      </c>
      <c r="B123" s="24" t="s">
        <v>120</v>
      </c>
      <c r="C123" s="72" t="s">
        <v>14</v>
      </c>
      <c r="D123" s="73">
        <v>0.3</v>
      </c>
      <c r="E123" s="74" t="s">
        <v>345</v>
      </c>
      <c r="F123" s="75"/>
      <c r="G123" s="76">
        <f>0.3*RIGHT(E123,5)</f>
        <v>30.24</v>
      </c>
      <c r="H123" s="29"/>
      <c r="I123" s="37">
        <f>SUM(G123:G126)+H123</f>
        <v>104.24</v>
      </c>
      <c r="J123" s="37" t="e">
        <f>#REF!</f>
        <v>#REF!</v>
      </c>
      <c r="K123" s="25"/>
    </row>
    <row r="124" ht="51" customHeight="1" spans="1:11">
      <c r="A124" s="24"/>
      <c r="B124" s="24"/>
      <c r="C124" s="25" t="s">
        <v>94</v>
      </c>
      <c r="D124" s="26">
        <v>0.4</v>
      </c>
      <c r="E124" s="77" t="s">
        <v>122</v>
      </c>
      <c r="F124" s="75"/>
      <c r="G124" s="78">
        <v>40</v>
      </c>
      <c r="H124" s="29"/>
      <c r="I124" s="37"/>
      <c r="J124" s="37"/>
      <c r="K124" s="25"/>
    </row>
    <row r="125" ht="27" customHeight="1" spans="1:11">
      <c r="A125" s="24"/>
      <c r="B125" s="24"/>
      <c r="C125" s="25" t="s">
        <v>18</v>
      </c>
      <c r="D125" s="26">
        <v>0.1</v>
      </c>
      <c r="E125" s="74" t="s">
        <v>269</v>
      </c>
      <c r="F125" s="75">
        <v>4</v>
      </c>
      <c r="G125" s="78">
        <v>14</v>
      </c>
      <c r="H125" s="29"/>
      <c r="I125" s="37"/>
      <c r="J125" s="37"/>
      <c r="K125" s="25"/>
    </row>
    <row r="126" ht="17.1" customHeight="1" spans="1:11">
      <c r="A126" s="24"/>
      <c r="B126" s="24"/>
      <c r="C126" s="25" t="s">
        <v>20</v>
      </c>
      <c r="D126" s="26">
        <v>0.2</v>
      </c>
      <c r="E126" s="47" t="s">
        <v>21</v>
      </c>
      <c r="F126" s="75"/>
      <c r="G126" s="78">
        <v>20</v>
      </c>
      <c r="H126" s="29"/>
      <c r="I126" s="37"/>
      <c r="J126" s="37"/>
      <c r="K126" s="25"/>
    </row>
    <row r="127" ht="18.9" customHeight="1" spans="1:11">
      <c r="A127" s="46" t="s">
        <v>124</v>
      </c>
      <c r="B127" s="24" t="s">
        <v>125</v>
      </c>
      <c r="C127" s="72" t="s">
        <v>14</v>
      </c>
      <c r="D127" s="73">
        <v>0.3</v>
      </c>
      <c r="E127" s="77" t="s">
        <v>344</v>
      </c>
      <c r="F127" s="75"/>
      <c r="G127" s="76">
        <f>0.3*RIGHT(E127,5)</f>
        <v>31.2</v>
      </c>
      <c r="H127" s="29"/>
      <c r="I127" s="37">
        <f>SUM(G127:G130)+H127</f>
        <v>100.2</v>
      </c>
      <c r="J127" s="37" t="e">
        <f>#REF!</f>
        <v>#REF!</v>
      </c>
      <c r="K127" s="25"/>
    </row>
    <row r="128" ht="51.9" customHeight="1" spans="1:11">
      <c r="A128" s="49"/>
      <c r="B128" s="24"/>
      <c r="C128" s="25" t="s">
        <v>94</v>
      </c>
      <c r="D128" s="26">
        <v>0.4</v>
      </c>
      <c r="E128" s="77" t="s">
        <v>359</v>
      </c>
      <c r="F128" s="75"/>
      <c r="G128" s="78">
        <v>40</v>
      </c>
      <c r="H128" s="29"/>
      <c r="I128" s="37"/>
      <c r="J128" s="37"/>
      <c r="K128" s="25"/>
    </row>
    <row r="129" ht="27" customHeight="1" spans="1:11">
      <c r="A129" s="49"/>
      <c r="B129" s="24"/>
      <c r="C129" s="25" t="s">
        <v>18</v>
      </c>
      <c r="D129" s="26">
        <v>0.1</v>
      </c>
      <c r="E129" s="74" t="s">
        <v>128</v>
      </c>
      <c r="F129" s="75">
        <v>-1</v>
      </c>
      <c r="G129" s="78">
        <v>9</v>
      </c>
      <c r="H129" s="29"/>
      <c r="I129" s="37"/>
      <c r="J129" s="37"/>
      <c r="K129" s="25"/>
    </row>
    <row r="130" ht="20.1" customHeight="1" spans="1:11">
      <c r="A130" s="51"/>
      <c r="B130" s="24"/>
      <c r="C130" s="25" t="s">
        <v>20</v>
      </c>
      <c r="D130" s="26">
        <v>0.2</v>
      </c>
      <c r="E130" s="74" t="s">
        <v>21</v>
      </c>
      <c r="F130" s="75">
        <v>0</v>
      </c>
      <c r="G130" s="78">
        <v>20</v>
      </c>
      <c r="H130" s="29"/>
      <c r="I130" s="37"/>
      <c r="J130" s="37"/>
      <c r="K130" s="25"/>
    </row>
    <row r="131" ht="18.9" customHeight="1" spans="1:11">
      <c r="A131" s="46" t="s">
        <v>124</v>
      </c>
      <c r="B131" s="24" t="s">
        <v>129</v>
      </c>
      <c r="C131" s="72" t="s">
        <v>14</v>
      </c>
      <c r="D131" s="73">
        <v>0.3</v>
      </c>
      <c r="E131" s="77" t="s">
        <v>344</v>
      </c>
      <c r="F131" s="75"/>
      <c r="G131" s="76">
        <f>0.3*RIGHT(E131,5)</f>
        <v>31.2</v>
      </c>
      <c r="H131" s="29"/>
      <c r="I131" s="37">
        <f>SUM(G131:G134)+H131</f>
        <v>100.2</v>
      </c>
      <c r="J131" s="37" t="e">
        <f>#REF!</f>
        <v>#REF!</v>
      </c>
      <c r="K131" s="25"/>
    </row>
    <row r="132" ht="48" customHeight="1" spans="1:11">
      <c r="A132" s="49"/>
      <c r="B132" s="24"/>
      <c r="C132" s="25" t="s">
        <v>94</v>
      </c>
      <c r="D132" s="26">
        <v>0.4</v>
      </c>
      <c r="E132" s="77" t="s">
        <v>360</v>
      </c>
      <c r="F132" s="75"/>
      <c r="G132" s="78">
        <v>40</v>
      </c>
      <c r="H132" s="29"/>
      <c r="I132" s="37"/>
      <c r="J132" s="37"/>
      <c r="K132" s="25"/>
    </row>
    <row r="133" ht="24.9" customHeight="1" spans="1:11">
      <c r="A133" s="49"/>
      <c r="B133" s="24"/>
      <c r="C133" s="25" t="s">
        <v>18</v>
      </c>
      <c r="D133" s="26">
        <v>0.1</v>
      </c>
      <c r="E133" s="74" t="s">
        <v>128</v>
      </c>
      <c r="F133" s="75">
        <v>-1</v>
      </c>
      <c r="G133" s="78">
        <v>9</v>
      </c>
      <c r="H133" s="29"/>
      <c r="I133" s="37"/>
      <c r="J133" s="37"/>
      <c r="K133" s="25"/>
    </row>
    <row r="134" ht="20.1" customHeight="1" spans="1:11">
      <c r="A134" s="51"/>
      <c r="B134" s="24"/>
      <c r="C134" s="25" t="s">
        <v>20</v>
      </c>
      <c r="D134" s="26">
        <v>0.2</v>
      </c>
      <c r="E134" s="47" t="s">
        <v>21</v>
      </c>
      <c r="F134" s="75">
        <v>0</v>
      </c>
      <c r="G134" s="78">
        <v>20</v>
      </c>
      <c r="H134" s="29"/>
      <c r="I134" s="37"/>
      <c r="J134" s="37"/>
      <c r="K134" s="25"/>
    </row>
    <row r="135" ht="20.1" customHeight="1" spans="1:11">
      <c r="A135" s="24" t="s">
        <v>130</v>
      </c>
      <c r="B135" s="24" t="s">
        <v>131</v>
      </c>
      <c r="C135" s="72" t="s">
        <v>14</v>
      </c>
      <c r="D135" s="73">
        <v>0.3</v>
      </c>
      <c r="E135" s="77" t="s">
        <v>37</v>
      </c>
      <c r="F135" s="75"/>
      <c r="G135" s="76">
        <f>0.3*RIGHT(E135,5)</f>
        <v>29.58</v>
      </c>
      <c r="H135" s="29"/>
      <c r="I135" s="37">
        <f>SUM(G135:G138)+H135</f>
        <v>98.58</v>
      </c>
      <c r="J135" s="37" t="e">
        <f>#REF!</f>
        <v>#REF!</v>
      </c>
      <c r="K135" s="25"/>
    </row>
    <row r="136" ht="45" customHeight="1" spans="1:11">
      <c r="A136" s="24"/>
      <c r="B136" s="24"/>
      <c r="C136" s="25" t="s">
        <v>94</v>
      </c>
      <c r="D136" s="26">
        <v>0.4</v>
      </c>
      <c r="E136" s="77" t="s">
        <v>273</v>
      </c>
      <c r="F136" s="75"/>
      <c r="G136" s="78">
        <v>40</v>
      </c>
      <c r="H136" s="29"/>
      <c r="I136" s="37"/>
      <c r="J136" s="37"/>
      <c r="K136" s="25"/>
    </row>
    <row r="137" ht="27" customHeight="1" spans="1:11">
      <c r="A137" s="24"/>
      <c r="B137" s="24"/>
      <c r="C137" s="25" t="s">
        <v>18</v>
      </c>
      <c r="D137" s="26">
        <v>0.1</v>
      </c>
      <c r="E137" s="74" t="s">
        <v>361</v>
      </c>
      <c r="F137" s="75">
        <v>-1</v>
      </c>
      <c r="G137" s="78">
        <v>9</v>
      </c>
      <c r="H137" s="29"/>
      <c r="I137" s="37"/>
      <c r="J137" s="37"/>
      <c r="K137" s="25"/>
    </row>
    <row r="138" ht="15.9" customHeight="1" spans="1:11">
      <c r="A138" s="24"/>
      <c r="B138" s="24"/>
      <c r="C138" s="25" t="s">
        <v>20</v>
      </c>
      <c r="D138" s="26">
        <v>0.2</v>
      </c>
      <c r="E138" s="74" t="s">
        <v>21</v>
      </c>
      <c r="F138" s="75"/>
      <c r="G138" s="78">
        <v>20</v>
      </c>
      <c r="H138" s="29"/>
      <c r="I138" s="37"/>
      <c r="J138" s="37"/>
      <c r="K138" s="25"/>
    </row>
    <row r="139" ht="29.1" customHeight="1" spans="1:11">
      <c r="A139" s="24"/>
      <c r="B139" s="24" t="s">
        <v>133</v>
      </c>
      <c r="C139" s="72" t="s">
        <v>14</v>
      </c>
      <c r="D139" s="73">
        <v>0.3</v>
      </c>
      <c r="E139" s="77" t="s">
        <v>37</v>
      </c>
      <c r="F139" s="75"/>
      <c r="G139" s="76">
        <f>0.3*RIGHT(E139,5)</f>
        <v>29.58</v>
      </c>
      <c r="H139" s="29"/>
      <c r="I139" s="37">
        <f>SUM(G139:G142)+H139</f>
        <v>98.58</v>
      </c>
      <c r="J139" s="37" t="e">
        <f>#REF!</f>
        <v>#REF!</v>
      </c>
      <c r="K139" s="25"/>
    </row>
    <row r="140" ht="50.1" customHeight="1" spans="1:11">
      <c r="A140" s="24"/>
      <c r="B140" s="24"/>
      <c r="C140" s="25" t="s">
        <v>94</v>
      </c>
      <c r="D140" s="26">
        <v>0.4</v>
      </c>
      <c r="E140" s="77" t="s">
        <v>273</v>
      </c>
      <c r="F140" s="75"/>
      <c r="G140" s="78">
        <v>40</v>
      </c>
      <c r="H140" s="29"/>
      <c r="I140" s="37"/>
      <c r="J140" s="37"/>
      <c r="K140" s="25"/>
    </row>
    <row r="141" ht="27" customHeight="1" spans="1:11">
      <c r="A141" s="24"/>
      <c r="B141" s="24"/>
      <c r="C141" s="25" t="s">
        <v>18</v>
      </c>
      <c r="D141" s="26">
        <v>0.1</v>
      </c>
      <c r="E141" s="74" t="s">
        <v>361</v>
      </c>
      <c r="F141" s="75">
        <v>-1</v>
      </c>
      <c r="G141" s="78">
        <v>9</v>
      </c>
      <c r="H141" s="29"/>
      <c r="I141" s="37"/>
      <c r="J141" s="37"/>
      <c r="K141" s="25"/>
    </row>
    <row r="142" ht="21" customHeight="1" spans="1:11">
      <c r="A142" s="24"/>
      <c r="B142" s="24"/>
      <c r="C142" s="25" t="s">
        <v>20</v>
      </c>
      <c r="D142" s="26">
        <v>0.2</v>
      </c>
      <c r="E142" s="47" t="s">
        <v>21</v>
      </c>
      <c r="F142" s="75"/>
      <c r="G142" s="78">
        <v>20</v>
      </c>
      <c r="H142" s="29"/>
      <c r="I142" s="37"/>
      <c r="J142" s="37"/>
      <c r="K142" s="25"/>
    </row>
    <row r="143" ht="18" customHeight="1" spans="1:11">
      <c r="A143" s="46" t="s">
        <v>135</v>
      </c>
      <c r="B143" s="24" t="s">
        <v>136</v>
      </c>
      <c r="C143" s="72" t="s">
        <v>14</v>
      </c>
      <c r="D143" s="73">
        <v>0.2</v>
      </c>
      <c r="E143" s="77" t="s">
        <v>344</v>
      </c>
      <c r="F143" s="75"/>
      <c r="G143" s="76">
        <f>0.2*RIGHT(E143,5)</f>
        <v>20.8</v>
      </c>
      <c r="H143" s="29"/>
      <c r="I143" s="37">
        <f>SUM(G143:G146)+H143</f>
        <v>99.8</v>
      </c>
      <c r="J143" s="37" t="e">
        <f>#REF!</f>
        <v>#REF!</v>
      </c>
      <c r="K143" s="25"/>
    </row>
    <row r="144" ht="30" customHeight="1" spans="1:11">
      <c r="A144" s="49"/>
      <c r="B144" s="24"/>
      <c r="C144" s="25" t="s">
        <v>94</v>
      </c>
      <c r="D144" s="26">
        <v>0.5</v>
      </c>
      <c r="E144" s="74" t="s">
        <v>102</v>
      </c>
      <c r="F144" s="75"/>
      <c r="G144" s="78">
        <v>50</v>
      </c>
      <c r="H144" s="29"/>
      <c r="I144" s="37"/>
      <c r="J144" s="37"/>
      <c r="K144" s="25"/>
    </row>
    <row r="145" ht="39" customHeight="1" spans="1:11">
      <c r="A145" s="49"/>
      <c r="B145" s="24"/>
      <c r="C145" s="25" t="s">
        <v>18</v>
      </c>
      <c r="D145" s="26">
        <v>0.1</v>
      </c>
      <c r="E145" s="74" t="s">
        <v>362</v>
      </c>
      <c r="F145" s="75">
        <v>-1</v>
      </c>
      <c r="G145" s="78">
        <v>9</v>
      </c>
      <c r="H145" s="29"/>
      <c r="I145" s="37"/>
      <c r="J145" s="37"/>
      <c r="K145" s="25"/>
    </row>
    <row r="146" ht="21.9" customHeight="1" spans="1:11">
      <c r="A146" s="51"/>
      <c r="B146" s="24"/>
      <c r="C146" s="25" t="s">
        <v>20</v>
      </c>
      <c r="D146" s="26">
        <v>0.2</v>
      </c>
      <c r="E146" s="47" t="s">
        <v>21</v>
      </c>
      <c r="F146" s="75"/>
      <c r="G146" s="78">
        <v>20</v>
      </c>
      <c r="H146" s="29"/>
      <c r="I146" s="37"/>
      <c r="J146" s="37"/>
      <c r="K146" s="25"/>
    </row>
    <row r="147" ht="21" customHeight="1" spans="1:11">
      <c r="A147" s="46" t="s">
        <v>135</v>
      </c>
      <c r="B147" s="24" t="s">
        <v>138</v>
      </c>
      <c r="C147" s="72" t="s">
        <v>14</v>
      </c>
      <c r="D147" s="73">
        <v>0.2</v>
      </c>
      <c r="E147" s="77" t="s">
        <v>344</v>
      </c>
      <c r="F147" s="75"/>
      <c r="G147" s="76">
        <f>0.2*RIGHT(E147,5)</f>
        <v>20.8</v>
      </c>
      <c r="H147" s="29"/>
      <c r="I147" s="37">
        <f>SUM(G147:G150)+H147</f>
        <v>99.8</v>
      </c>
      <c r="J147" s="37" t="e">
        <f>#REF!</f>
        <v>#REF!</v>
      </c>
      <c r="K147" s="25"/>
    </row>
    <row r="148" ht="29.1" customHeight="1" spans="1:11">
      <c r="A148" s="49"/>
      <c r="B148" s="24"/>
      <c r="C148" s="25" t="s">
        <v>94</v>
      </c>
      <c r="D148" s="26">
        <v>0.5</v>
      </c>
      <c r="E148" s="74" t="s">
        <v>102</v>
      </c>
      <c r="F148" s="75"/>
      <c r="G148" s="78">
        <v>50</v>
      </c>
      <c r="H148" s="29"/>
      <c r="I148" s="37"/>
      <c r="J148" s="37"/>
      <c r="K148" s="25"/>
    </row>
    <row r="149" ht="39" customHeight="1" spans="1:11">
      <c r="A149" s="49"/>
      <c r="B149" s="24"/>
      <c r="C149" s="25" t="s">
        <v>18</v>
      </c>
      <c r="D149" s="26">
        <v>0.1</v>
      </c>
      <c r="E149" s="74" t="s">
        <v>362</v>
      </c>
      <c r="F149" s="75">
        <v>-1</v>
      </c>
      <c r="G149" s="78">
        <v>9</v>
      </c>
      <c r="H149" s="29"/>
      <c r="I149" s="37"/>
      <c r="J149" s="37"/>
      <c r="K149" s="25"/>
    </row>
    <row r="150" ht="21" customHeight="1" spans="1:11">
      <c r="A150" s="51"/>
      <c r="B150" s="24"/>
      <c r="C150" s="25" t="s">
        <v>20</v>
      </c>
      <c r="D150" s="26">
        <v>0.2</v>
      </c>
      <c r="E150" s="47" t="s">
        <v>21</v>
      </c>
      <c r="F150" s="75"/>
      <c r="G150" s="78">
        <v>20</v>
      </c>
      <c r="H150" s="29"/>
      <c r="I150" s="37"/>
      <c r="J150" s="37"/>
      <c r="K150" s="25"/>
    </row>
    <row r="151" ht="21.9" customHeight="1" spans="1:11">
      <c r="A151" s="24" t="s">
        <v>139</v>
      </c>
      <c r="B151" s="24" t="s">
        <v>140</v>
      </c>
      <c r="C151" s="72" t="s">
        <v>14</v>
      </c>
      <c r="D151" s="73">
        <v>0.2</v>
      </c>
      <c r="E151" s="77" t="s">
        <v>363</v>
      </c>
      <c r="F151" s="75"/>
      <c r="G151" s="76">
        <f>0.2*RIGHT(E151,5)</f>
        <v>19.46</v>
      </c>
      <c r="H151" s="29"/>
      <c r="I151" s="37">
        <f>SUM(G151:G154)+H151</f>
        <v>99.46</v>
      </c>
      <c r="J151" s="37" t="e">
        <f>#REF!</f>
        <v>#REF!</v>
      </c>
      <c r="K151" s="25"/>
    </row>
    <row r="152" ht="24" customHeight="1" spans="1:11">
      <c r="A152" s="24"/>
      <c r="B152" s="24"/>
      <c r="C152" s="25" t="s">
        <v>94</v>
      </c>
      <c r="D152" s="26">
        <v>0.4</v>
      </c>
      <c r="E152" s="77" t="s">
        <v>141</v>
      </c>
      <c r="F152" s="28"/>
      <c r="G152" s="78">
        <v>40</v>
      </c>
      <c r="H152" s="29"/>
      <c r="I152" s="37"/>
      <c r="J152" s="37"/>
      <c r="K152" s="25"/>
    </row>
    <row r="153" ht="23.1" customHeight="1" spans="1:11">
      <c r="A153" s="24"/>
      <c r="B153" s="24"/>
      <c r="C153" s="25" t="s">
        <v>18</v>
      </c>
      <c r="D153" s="26">
        <v>0.2</v>
      </c>
      <c r="E153" s="74" t="s">
        <v>21</v>
      </c>
      <c r="F153" s="28"/>
      <c r="G153" s="78">
        <v>20</v>
      </c>
      <c r="H153" s="29"/>
      <c r="I153" s="37"/>
      <c r="J153" s="37"/>
      <c r="K153" s="25"/>
    </row>
    <row r="154" ht="21.9" customHeight="1" spans="1:11">
      <c r="A154" s="24"/>
      <c r="B154" s="24"/>
      <c r="C154" s="25" t="s">
        <v>20</v>
      </c>
      <c r="D154" s="26">
        <v>0.2</v>
      </c>
      <c r="E154" s="74" t="s">
        <v>21</v>
      </c>
      <c r="F154" s="28"/>
      <c r="G154" s="78">
        <v>20</v>
      </c>
      <c r="H154" s="29"/>
      <c r="I154" s="37"/>
      <c r="J154" s="37"/>
      <c r="K154" s="25"/>
    </row>
    <row r="155" ht="24" customHeight="1" spans="1:11">
      <c r="A155" s="24"/>
      <c r="B155" s="24" t="s">
        <v>142</v>
      </c>
      <c r="C155" s="72" t="s">
        <v>14</v>
      </c>
      <c r="D155" s="73">
        <v>0.2</v>
      </c>
      <c r="E155" s="77" t="s">
        <v>363</v>
      </c>
      <c r="F155" s="75"/>
      <c r="G155" s="76">
        <f>0.2*RIGHT(E155,5)</f>
        <v>19.46</v>
      </c>
      <c r="H155" s="29"/>
      <c r="I155" s="37">
        <f>SUM(G155:G158)+H155</f>
        <v>99.46</v>
      </c>
      <c r="J155" s="37" t="e">
        <f>#REF!</f>
        <v>#REF!</v>
      </c>
      <c r="K155" s="25"/>
    </row>
    <row r="156" ht="27.9" customHeight="1" spans="1:11">
      <c r="A156" s="24"/>
      <c r="B156" s="24"/>
      <c r="C156" s="25" t="s">
        <v>94</v>
      </c>
      <c r="D156" s="26">
        <v>0.4</v>
      </c>
      <c r="E156" s="77" t="s">
        <v>102</v>
      </c>
      <c r="F156" s="28"/>
      <c r="G156" s="78">
        <v>40</v>
      </c>
      <c r="H156" s="29"/>
      <c r="I156" s="37"/>
      <c r="J156" s="37"/>
      <c r="K156" s="25"/>
    </row>
    <row r="157" ht="21" customHeight="1" spans="1:11">
      <c r="A157" s="24"/>
      <c r="B157" s="24"/>
      <c r="C157" s="25" t="s">
        <v>18</v>
      </c>
      <c r="D157" s="26">
        <v>0.2</v>
      </c>
      <c r="E157" s="74" t="s">
        <v>21</v>
      </c>
      <c r="F157" s="28"/>
      <c r="G157" s="78">
        <v>20</v>
      </c>
      <c r="H157" s="29"/>
      <c r="I157" s="37"/>
      <c r="J157" s="37"/>
      <c r="K157" s="25"/>
    </row>
    <row r="158" ht="23.1" customHeight="1" spans="1:11">
      <c r="A158" s="24"/>
      <c r="B158" s="24"/>
      <c r="C158" s="25" t="s">
        <v>20</v>
      </c>
      <c r="D158" s="26">
        <v>0.2</v>
      </c>
      <c r="E158" s="74" t="s">
        <v>21</v>
      </c>
      <c r="F158" s="28"/>
      <c r="G158" s="78">
        <v>20</v>
      </c>
      <c r="H158" s="29"/>
      <c r="I158" s="37"/>
      <c r="J158" s="37"/>
      <c r="K158" s="25"/>
    </row>
    <row r="159" ht="24" customHeight="1" spans="1:11">
      <c r="A159" s="24" t="s">
        <v>143</v>
      </c>
      <c r="B159" s="24" t="s">
        <v>144</v>
      </c>
      <c r="C159" s="72" t="s">
        <v>14</v>
      </c>
      <c r="D159" s="73">
        <v>0.2</v>
      </c>
      <c r="E159" s="77" t="s">
        <v>302</v>
      </c>
      <c r="F159" s="75"/>
      <c r="G159" s="76">
        <f>0.2*RIGHT(E159,5)</f>
        <v>18.58</v>
      </c>
      <c r="H159" s="29"/>
      <c r="I159" s="37">
        <f>SUM(G159:G162)+H159</f>
        <v>98.58</v>
      </c>
      <c r="J159" s="37" t="e">
        <f>#REF!</f>
        <v>#REF!</v>
      </c>
      <c r="K159" s="25"/>
    </row>
    <row r="160" ht="27" customHeight="1" spans="1:11">
      <c r="A160" s="24"/>
      <c r="B160" s="24"/>
      <c r="C160" s="25" t="s">
        <v>94</v>
      </c>
      <c r="D160" s="26">
        <v>0.4</v>
      </c>
      <c r="E160" s="77" t="s">
        <v>102</v>
      </c>
      <c r="F160" s="28"/>
      <c r="G160" s="78">
        <v>40</v>
      </c>
      <c r="H160" s="29"/>
      <c r="I160" s="37"/>
      <c r="J160" s="37"/>
      <c r="K160" s="25"/>
    </row>
    <row r="161" ht="21.9" customHeight="1" spans="1:11">
      <c r="A161" s="24"/>
      <c r="B161" s="24"/>
      <c r="C161" s="25" t="s">
        <v>18</v>
      </c>
      <c r="D161" s="26">
        <v>0.2</v>
      </c>
      <c r="E161" s="74" t="s">
        <v>21</v>
      </c>
      <c r="F161" s="28"/>
      <c r="G161" s="78">
        <v>20</v>
      </c>
      <c r="H161" s="29"/>
      <c r="I161" s="37"/>
      <c r="J161" s="37"/>
      <c r="K161" s="25"/>
    </row>
    <row r="162" ht="20.1" customHeight="1" spans="1:11">
      <c r="A162" s="24"/>
      <c r="B162" s="24"/>
      <c r="C162" s="25" t="s">
        <v>20</v>
      </c>
      <c r="D162" s="26">
        <v>0.2</v>
      </c>
      <c r="E162" s="74" t="s">
        <v>21</v>
      </c>
      <c r="F162" s="28"/>
      <c r="G162" s="78">
        <v>20</v>
      </c>
      <c r="H162" s="29"/>
      <c r="I162" s="37"/>
      <c r="J162" s="37"/>
      <c r="K162" s="25"/>
    </row>
    <row r="163" ht="18" customHeight="1" spans="1:11">
      <c r="A163" s="24" t="s">
        <v>145</v>
      </c>
      <c r="B163" s="24" t="s">
        <v>146</v>
      </c>
      <c r="C163" s="72" t="s">
        <v>14</v>
      </c>
      <c r="D163" s="73">
        <v>0.2</v>
      </c>
      <c r="E163" s="77" t="s">
        <v>338</v>
      </c>
      <c r="F163" s="75"/>
      <c r="G163" s="76">
        <f>0.2*RIGHT(E163,5)</f>
        <v>19.68</v>
      </c>
      <c r="H163" s="29"/>
      <c r="I163" s="37">
        <f>SUM(G163:G166)+H163</f>
        <v>100.68</v>
      </c>
      <c r="J163" s="37" t="e">
        <f>#REF!</f>
        <v>#REF!</v>
      </c>
      <c r="K163" s="25"/>
    </row>
    <row r="164" ht="27" customHeight="1" spans="1:11">
      <c r="A164" s="24"/>
      <c r="B164" s="24"/>
      <c r="C164" s="25" t="s">
        <v>94</v>
      </c>
      <c r="D164" s="26">
        <v>0.4</v>
      </c>
      <c r="E164" s="77" t="s">
        <v>102</v>
      </c>
      <c r="F164" s="28"/>
      <c r="G164" s="78">
        <v>40</v>
      </c>
      <c r="H164" s="29"/>
      <c r="I164" s="37"/>
      <c r="J164" s="37"/>
      <c r="K164" s="25"/>
    </row>
    <row r="165" ht="18" customHeight="1" spans="1:11">
      <c r="A165" s="24"/>
      <c r="B165" s="24"/>
      <c r="C165" s="25" t="s">
        <v>18</v>
      </c>
      <c r="D165" s="26">
        <v>0.2</v>
      </c>
      <c r="E165" s="74" t="s">
        <v>277</v>
      </c>
      <c r="F165" s="28">
        <v>1</v>
      </c>
      <c r="G165" s="78">
        <v>21</v>
      </c>
      <c r="H165" s="29"/>
      <c r="I165" s="37"/>
      <c r="J165" s="37"/>
      <c r="K165" s="25"/>
    </row>
    <row r="166" ht="17.1" customHeight="1" spans="1:11">
      <c r="A166" s="24"/>
      <c r="B166" s="24"/>
      <c r="C166" s="25" t="s">
        <v>20</v>
      </c>
      <c r="D166" s="26">
        <v>0.2</v>
      </c>
      <c r="E166" s="74" t="s">
        <v>21</v>
      </c>
      <c r="F166" s="28"/>
      <c r="G166" s="78">
        <v>20</v>
      </c>
      <c r="H166" s="29"/>
      <c r="I166" s="37"/>
      <c r="J166" s="37"/>
      <c r="K166" s="25"/>
    </row>
    <row r="167" ht="21.9" customHeight="1" spans="1:11">
      <c r="A167" s="46" t="s">
        <v>148</v>
      </c>
      <c r="B167" s="24" t="s">
        <v>149</v>
      </c>
      <c r="C167" s="72" t="s">
        <v>14</v>
      </c>
      <c r="D167" s="73">
        <v>0.2</v>
      </c>
      <c r="E167" s="77" t="s">
        <v>318</v>
      </c>
      <c r="F167" s="75"/>
      <c r="G167" s="76">
        <f>0.2*RIGHT(E167,5)</f>
        <v>18.6</v>
      </c>
      <c r="H167" s="29"/>
      <c r="I167" s="37">
        <f>SUM(G167:G170)+H167</f>
        <v>98.6</v>
      </c>
      <c r="J167" s="37" t="e">
        <f>#REF!</f>
        <v>#REF!</v>
      </c>
      <c r="K167" s="25"/>
    </row>
    <row r="168" ht="51" customHeight="1" spans="1:11">
      <c r="A168" s="49"/>
      <c r="B168" s="24"/>
      <c r="C168" s="25" t="s">
        <v>94</v>
      </c>
      <c r="D168" s="26">
        <v>0.4</v>
      </c>
      <c r="E168" s="77" t="s">
        <v>150</v>
      </c>
      <c r="F168" s="28"/>
      <c r="G168" s="78">
        <v>40</v>
      </c>
      <c r="H168" s="29"/>
      <c r="I168" s="37"/>
      <c r="J168" s="37"/>
      <c r="K168" s="25"/>
    </row>
    <row r="169" ht="18" customHeight="1" spans="1:11">
      <c r="A169" s="49"/>
      <c r="B169" s="24"/>
      <c r="C169" s="25" t="s">
        <v>18</v>
      </c>
      <c r="D169" s="26">
        <v>0.2</v>
      </c>
      <c r="E169" s="74" t="s">
        <v>21</v>
      </c>
      <c r="F169" s="28"/>
      <c r="G169" s="78">
        <v>20</v>
      </c>
      <c r="H169" s="29"/>
      <c r="I169" s="37"/>
      <c r="J169" s="37"/>
      <c r="K169" s="25"/>
    </row>
    <row r="170" ht="18" customHeight="1" spans="1:11">
      <c r="A170" s="49"/>
      <c r="B170" s="24"/>
      <c r="C170" s="25" t="s">
        <v>20</v>
      </c>
      <c r="D170" s="26">
        <v>0.2</v>
      </c>
      <c r="E170" s="74" t="s">
        <v>21</v>
      </c>
      <c r="F170" s="28"/>
      <c r="G170" s="78">
        <v>20</v>
      </c>
      <c r="H170" s="29"/>
      <c r="I170" s="37"/>
      <c r="J170" s="37"/>
      <c r="K170" s="25"/>
    </row>
    <row r="171" ht="18" customHeight="1" spans="1:11">
      <c r="A171" s="49"/>
      <c r="B171" s="46" t="s">
        <v>364</v>
      </c>
      <c r="C171" s="72" t="s">
        <v>14</v>
      </c>
      <c r="D171" s="73">
        <v>0.2</v>
      </c>
      <c r="E171" s="77" t="s">
        <v>318</v>
      </c>
      <c r="F171" s="75"/>
      <c r="G171" s="76">
        <f>0.2*RIGHT(E171,5)</f>
        <v>18.6</v>
      </c>
      <c r="H171" s="56"/>
      <c r="I171" s="37">
        <f>SUM(G171:G174)+H171</f>
        <v>98.6</v>
      </c>
      <c r="J171" s="59" t="e">
        <f>#REF!</f>
        <v>#REF!</v>
      </c>
      <c r="K171" s="25"/>
    </row>
    <row r="172" ht="48.9" customHeight="1" spans="1:11">
      <c r="A172" s="49"/>
      <c r="B172" s="49"/>
      <c r="C172" s="25" t="s">
        <v>94</v>
      </c>
      <c r="D172" s="26">
        <v>0.4</v>
      </c>
      <c r="E172" s="77" t="s">
        <v>150</v>
      </c>
      <c r="F172" s="28"/>
      <c r="G172" s="78">
        <v>40</v>
      </c>
      <c r="H172" s="57"/>
      <c r="I172" s="37"/>
      <c r="J172" s="60"/>
      <c r="K172" s="25"/>
    </row>
    <row r="173" ht="18" customHeight="1" spans="1:11">
      <c r="A173" s="49"/>
      <c r="B173" s="49"/>
      <c r="C173" s="25" t="s">
        <v>18</v>
      </c>
      <c r="D173" s="26">
        <v>0.2</v>
      </c>
      <c r="E173" s="74" t="s">
        <v>21</v>
      </c>
      <c r="F173" s="28"/>
      <c r="G173" s="78">
        <v>20</v>
      </c>
      <c r="H173" s="57"/>
      <c r="I173" s="37"/>
      <c r="J173" s="60"/>
      <c r="K173" s="25"/>
    </row>
    <row r="174" ht="18" customHeight="1" spans="1:11">
      <c r="A174" s="51"/>
      <c r="B174" s="51"/>
      <c r="C174" s="25" t="s">
        <v>20</v>
      </c>
      <c r="D174" s="26">
        <v>0.2</v>
      </c>
      <c r="E174" s="74" t="s">
        <v>21</v>
      </c>
      <c r="F174" s="28"/>
      <c r="G174" s="78">
        <v>20</v>
      </c>
      <c r="H174" s="58"/>
      <c r="I174" s="37"/>
      <c r="J174" s="61"/>
      <c r="K174" s="25"/>
    </row>
    <row r="175" ht="23.1" customHeight="1" spans="1:11">
      <c r="A175" s="24" t="s">
        <v>151</v>
      </c>
      <c r="B175" s="24" t="s">
        <v>152</v>
      </c>
      <c r="C175" s="72" t="s">
        <v>14</v>
      </c>
      <c r="D175" s="73">
        <v>0.2</v>
      </c>
      <c r="E175" s="77" t="s">
        <v>318</v>
      </c>
      <c r="F175" s="75"/>
      <c r="G175" s="76">
        <f>0.2*RIGHT(E175,5)</f>
        <v>18.6</v>
      </c>
      <c r="H175" s="29"/>
      <c r="I175" s="37">
        <f>SUM(G175:G178)+H175</f>
        <v>98.6</v>
      </c>
      <c r="J175" s="37" t="e">
        <f>#REF!</f>
        <v>#REF!</v>
      </c>
      <c r="K175" s="25"/>
    </row>
    <row r="176" ht="30.9" customHeight="1" spans="1:11">
      <c r="A176" s="24"/>
      <c r="B176" s="24"/>
      <c r="C176" s="25" t="s">
        <v>94</v>
      </c>
      <c r="D176" s="26">
        <v>0.5</v>
      </c>
      <c r="E176" s="77" t="s">
        <v>153</v>
      </c>
      <c r="F176" s="28"/>
      <c r="G176" s="78">
        <v>50</v>
      </c>
      <c r="H176" s="29"/>
      <c r="I176" s="37"/>
      <c r="J176" s="37"/>
      <c r="K176" s="25"/>
    </row>
    <row r="177" ht="27" customHeight="1" spans="1:11">
      <c r="A177" s="24"/>
      <c r="B177" s="24"/>
      <c r="C177" s="25" t="s">
        <v>18</v>
      </c>
      <c r="D177" s="26">
        <v>0.1</v>
      </c>
      <c r="E177" s="74" t="s">
        <v>365</v>
      </c>
      <c r="F177" s="28"/>
      <c r="G177" s="78">
        <v>10</v>
      </c>
      <c r="H177" s="29"/>
      <c r="I177" s="37"/>
      <c r="J177" s="37"/>
      <c r="K177" s="25"/>
    </row>
    <row r="178" ht="18" customHeight="1" spans="1:11">
      <c r="A178" s="24"/>
      <c r="B178" s="24"/>
      <c r="C178" s="25" t="s">
        <v>20</v>
      </c>
      <c r="D178" s="26">
        <v>0.2</v>
      </c>
      <c r="E178" s="74" t="s">
        <v>21</v>
      </c>
      <c r="F178" s="28"/>
      <c r="G178" s="78">
        <v>20</v>
      </c>
      <c r="H178" s="29"/>
      <c r="I178" s="37"/>
      <c r="J178" s="37"/>
      <c r="K178" s="25"/>
    </row>
    <row r="179" ht="26.1" customHeight="1" spans="1:11">
      <c r="A179" s="24" t="s">
        <v>155</v>
      </c>
      <c r="B179" s="24" t="s">
        <v>156</v>
      </c>
      <c r="C179" s="72" t="s">
        <v>14</v>
      </c>
      <c r="D179" s="73">
        <v>0.2</v>
      </c>
      <c r="E179" s="77" t="s">
        <v>347</v>
      </c>
      <c r="F179" s="75"/>
      <c r="G179" s="76">
        <f>0.2*RIGHT(E179,5)</f>
        <v>19.22</v>
      </c>
      <c r="H179" s="29"/>
      <c r="I179" s="37">
        <f>SUM(G179:G182)+H179</f>
        <v>99.22</v>
      </c>
      <c r="J179" s="37" t="e">
        <f>#REF!</f>
        <v>#REF!</v>
      </c>
      <c r="K179" s="25"/>
    </row>
    <row r="180" ht="26.1" customHeight="1" spans="1:11">
      <c r="A180" s="24"/>
      <c r="B180" s="24"/>
      <c r="C180" s="25" t="s">
        <v>94</v>
      </c>
      <c r="D180" s="26">
        <v>0.5</v>
      </c>
      <c r="E180" s="74" t="s">
        <v>102</v>
      </c>
      <c r="F180" s="28"/>
      <c r="G180" s="78">
        <v>50</v>
      </c>
      <c r="H180" s="29"/>
      <c r="I180" s="37"/>
      <c r="J180" s="37"/>
      <c r="K180" s="25"/>
    </row>
    <row r="181" ht="18" customHeight="1" spans="1:11">
      <c r="A181" s="24"/>
      <c r="B181" s="24"/>
      <c r="C181" s="25" t="s">
        <v>18</v>
      </c>
      <c r="D181" s="26">
        <v>0.1</v>
      </c>
      <c r="E181" s="74" t="s">
        <v>21</v>
      </c>
      <c r="F181" s="28"/>
      <c r="G181" s="78">
        <v>10</v>
      </c>
      <c r="H181" s="29"/>
      <c r="I181" s="37"/>
      <c r="J181" s="37"/>
      <c r="K181" s="25"/>
    </row>
    <row r="182" ht="21" customHeight="1" spans="1:11">
      <c r="A182" s="24"/>
      <c r="B182" s="24"/>
      <c r="C182" s="25" t="s">
        <v>20</v>
      </c>
      <c r="D182" s="26">
        <v>0.2</v>
      </c>
      <c r="E182" s="74" t="s">
        <v>21</v>
      </c>
      <c r="F182" s="28"/>
      <c r="G182" s="78">
        <v>20</v>
      </c>
      <c r="H182" s="29"/>
      <c r="I182" s="37"/>
      <c r="J182" s="37"/>
      <c r="K182" s="25"/>
    </row>
    <row r="183" ht="21" customHeight="1" spans="1:11">
      <c r="A183" s="24"/>
      <c r="B183" s="24" t="s">
        <v>157</v>
      </c>
      <c r="C183" s="72" t="s">
        <v>14</v>
      </c>
      <c r="D183" s="73">
        <v>0.2</v>
      </c>
      <c r="E183" s="77" t="s">
        <v>347</v>
      </c>
      <c r="F183" s="75"/>
      <c r="G183" s="76">
        <f>0.2*RIGHT(E183,5)</f>
        <v>19.22</v>
      </c>
      <c r="H183" s="29"/>
      <c r="I183" s="37">
        <f>SUM(G183:G186)+H183</f>
        <v>99.22</v>
      </c>
      <c r="J183" s="37" t="e">
        <f>#REF!</f>
        <v>#REF!</v>
      </c>
      <c r="K183" s="25"/>
    </row>
    <row r="184" ht="32.1" customHeight="1" spans="1:11">
      <c r="A184" s="24"/>
      <c r="B184" s="24"/>
      <c r="C184" s="25" t="s">
        <v>94</v>
      </c>
      <c r="D184" s="26">
        <v>0.5</v>
      </c>
      <c r="E184" s="74" t="s">
        <v>102</v>
      </c>
      <c r="F184" s="28"/>
      <c r="G184" s="78">
        <v>50</v>
      </c>
      <c r="H184" s="29"/>
      <c r="I184" s="37"/>
      <c r="J184" s="37"/>
      <c r="K184" s="25"/>
    </row>
    <row r="185" ht="21.9" customHeight="1" spans="1:11">
      <c r="A185" s="24"/>
      <c r="B185" s="24"/>
      <c r="C185" s="25" t="s">
        <v>18</v>
      </c>
      <c r="D185" s="26">
        <v>0.1</v>
      </c>
      <c r="E185" s="74" t="s">
        <v>21</v>
      </c>
      <c r="F185" s="28"/>
      <c r="G185" s="78">
        <v>10</v>
      </c>
      <c r="H185" s="29"/>
      <c r="I185" s="37"/>
      <c r="J185" s="37"/>
      <c r="K185" s="25"/>
    </row>
    <row r="186" ht="18.9" customHeight="1" spans="1:11">
      <c r="A186" s="24"/>
      <c r="B186" s="24"/>
      <c r="C186" s="25" t="s">
        <v>20</v>
      </c>
      <c r="D186" s="26">
        <v>0.2</v>
      </c>
      <c r="E186" s="74" t="s">
        <v>21</v>
      </c>
      <c r="F186" s="28"/>
      <c r="G186" s="78">
        <v>20</v>
      </c>
      <c r="H186" s="29"/>
      <c r="I186" s="37"/>
      <c r="J186" s="37"/>
      <c r="K186" s="25"/>
    </row>
    <row r="187" ht="24" customHeight="1" spans="1:11">
      <c r="A187" s="24" t="s">
        <v>158</v>
      </c>
      <c r="B187" s="24" t="s">
        <v>159</v>
      </c>
      <c r="C187" s="72" t="s">
        <v>14</v>
      </c>
      <c r="D187" s="73">
        <v>0.2</v>
      </c>
      <c r="E187" s="77" t="s">
        <v>347</v>
      </c>
      <c r="F187" s="75"/>
      <c r="G187" s="76">
        <f>0.2*RIGHT(E187,5)</f>
        <v>19.22</v>
      </c>
      <c r="H187" s="29"/>
      <c r="I187" s="37">
        <f>G187+G188+G189+H187</f>
        <v>99.22</v>
      </c>
      <c r="J187" s="37" t="e">
        <f>#REF!</f>
        <v>#REF!</v>
      </c>
      <c r="K187" s="25"/>
    </row>
    <row r="188" ht="23.1" customHeight="1" spans="1:11">
      <c r="A188" s="24"/>
      <c r="B188" s="24"/>
      <c r="C188" s="25" t="s">
        <v>94</v>
      </c>
      <c r="D188" s="26">
        <v>0.6</v>
      </c>
      <c r="E188" s="74" t="s">
        <v>102</v>
      </c>
      <c r="F188" s="28"/>
      <c r="G188" s="78">
        <v>60</v>
      </c>
      <c r="H188" s="29"/>
      <c r="I188" s="37"/>
      <c r="J188" s="37"/>
      <c r="K188" s="25"/>
    </row>
    <row r="189" ht="20.1" customHeight="1" spans="1:11">
      <c r="A189" s="24"/>
      <c r="B189" s="24"/>
      <c r="C189" s="25" t="s">
        <v>160</v>
      </c>
      <c r="D189" s="26">
        <v>0.2</v>
      </c>
      <c r="E189" s="74" t="s">
        <v>21</v>
      </c>
      <c r="F189" s="28"/>
      <c r="G189" s="78">
        <v>20</v>
      </c>
      <c r="H189" s="29"/>
      <c r="I189" s="37"/>
      <c r="J189" s="37"/>
      <c r="K189" s="25"/>
    </row>
    <row r="190" ht="27.9" customHeight="1" spans="1:11">
      <c r="A190" s="24" t="s">
        <v>161</v>
      </c>
      <c r="B190" s="24" t="s">
        <v>162</v>
      </c>
      <c r="C190" s="72" t="s">
        <v>14</v>
      </c>
      <c r="D190" s="73">
        <v>0.2</v>
      </c>
      <c r="E190" s="77" t="s">
        <v>363</v>
      </c>
      <c r="F190" s="75"/>
      <c r="G190" s="76">
        <f>0.2*RIGHT(E190,5)</f>
        <v>19.46</v>
      </c>
      <c r="H190" s="29"/>
      <c r="I190" s="37">
        <f>SUM(G190:G193)+H190</f>
        <v>99.46</v>
      </c>
      <c r="J190" s="37" t="e">
        <f>#REF!</f>
        <v>#REF!</v>
      </c>
      <c r="K190" s="25"/>
    </row>
    <row r="191" ht="30" customHeight="1" spans="1:11">
      <c r="A191" s="24"/>
      <c r="B191" s="24"/>
      <c r="C191" s="25" t="s">
        <v>94</v>
      </c>
      <c r="D191" s="26">
        <v>0.5</v>
      </c>
      <c r="E191" s="74" t="s">
        <v>102</v>
      </c>
      <c r="F191" s="28"/>
      <c r="G191" s="78">
        <v>50</v>
      </c>
      <c r="H191" s="29"/>
      <c r="I191" s="37"/>
      <c r="J191" s="37"/>
      <c r="K191" s="25"/>
    </row>
    <row r="192" ht="21" customHeight="1" spans="1:11">
      <c r="A192" s="24"/>
      <c r="B192" s="24"/>
      <c r="C192" s="25" t="s">
        <v>18</v>
      </c>
      <c r="D192" s="26">
        <v>0.1</v>
      </c>
      <c r="E192" s="74" t="s">
        <v>21</v>
      </c>
      <c r="F192" s="28"/>
      <c r="G192" s="78">
        <v>10</v>
      </c>
      <c r="H192" s="29"/>
      <c r="I192" s="37"/>
      <c r="J192" s="37"/>
      <c r="K192" s="25"/>
    </row>
    <row r="193" ht="23.1" customHeight="1" spans="1:11">
      <c r="A193" s="24"/>
      <c r="B193" s="24"/>
      <c r="C193" s="25" t="s">
        <v>20</v>
      </c>
      <c r="D193" s="26">
        <v>0.2</v>
      </c>
      <c r="E193" s="74" t="s">
        <v>21</v>
      </c>
      <c r="F193" s="28"/>
      <c r="G193" s="78">
        <v>20</v>
      </c>
      <c r="H193" s="29"/>
      <c r="I193" s="37"/>
      <c r="J193" s="37"/>
      <c r="K193" s="25"/>
    </row>
    <row r="194" ht="21.9" customHeight="1" spans="1:11">
      <c r="A194" s="24" t="s">
        <v>163</v>
      </c>
      <c r="B194" s="24" t="s">
        <v>164</v>
      </c>
      <c r="C194" s="72" t="s">
        <v>14</v>
      </c>
      <c r="D194" s="73">
        <v>0.2</v>
      </c>
      <c r="E194" s="74" t="s">
        <v>315</v>
      </c>
      <c r="F194" s="75"/>
      <c r="G194" s="76">
        <f>0.2*RIGHT(E194,5)</f>
        <v>17.32</v>
      </c>
      <c r="H194" s="29"/>
      <c r="I194" s="37">
        <f>SUM(G194:G197)+H194</f>
        <v>97.32</v>
      </c>
      <c r="J194" s="37" t="e">
        <f>#REF!</f>
        <v>#REF!</v>
      </c>
      <c r="K194" s="25"/>
    </row>
    <row r="195" ht="29.1" customHeight="1" spans="1:11">
      <c r="A195" s="24"/>
      <c r="B195" s="24"/>
      <c r="C195" s="25" t="s">
        <v>94</v>
      </c>
      <c r="D195" s="26">
        <v>0.5</v>
      </c>
      <c r="E195" s="74" t="s">
        <v>102</v>
      </c>
      <c r="F195" s="28"/>
      <c r="G195" s="78">
        <v>50</v>
      </c>
      <c r="H195" s="29"/>
      <c r="I195" s="37"/>
      <c r="J195" s="37"/>
      <c r="K195" s="25"/>
    </row>
    <row r="196" ht="21" customHeight="1" spans="1:11">
      <c r="A196" s="24"/>
      <c r="B196" s="24"/>
      <c r="C196" s="25" t="s">
        <v>18</v>
      </c>
      <c r="D196" s="26">
        <v>0.1</v>
      </c>
      <c r="E196" s="74" t="s">
        <v>21</v>
      </c>
      <c r="F196" s="28"/>
      <c r="G196" s="78">
        <v>10</v>
      </c>
      <c r="H196" s="29"/>
      <c r="I196" s="37"/>
      <c r="J196" s="37"/>
      <c r="K196" s="25"/>
    </row>
    <row r="197" ht="21.9" customHeight="1" spans="1:11">
      <c r="A197" s="24"/>
      <c r="B197" s="24"/>
      <c r="C197" s="25" t="s">
        <v>20</v>
      </c>
      <c r="D197" s="26">
        <v>0.2</v>
      </c>
      <c r="E197" s="74" t="s">
        <v>21</v>
      </c>
      <c r="F197" s="28"/>
      <c r="G197" s="78">
        <v>20</v>
      </c>
      <c r="H197" s="29"/>
      <c r="I197" s="37"/>
      <c r="J197" s="37"/>
      <c r="K197" s="25"/>
    </row>
    <row r="198" ht="21" customHeight="1" spans="1:11">
      <c r="A198" s="24"/>
      <c r="B198" s="24" t="s">
        <v>165</v>
      </c>
      <c r="C198" s="72" t="s">
        <v>14</v>
      </c>
      <c r="D198" s="73">
        <v>0.2</v>
      </c>
      <c r="E198" s="74" t="s">
        <v>315</v>
      </c>
      <c r="F198" s="75"/>
      <c r="G198" s="76">
        <f>0.2*RIGHT(E198,5)</f>
        <v>17.32</v>
      </c>
      <c r="H198" s="29"/>
      <c r="I198" s="37">
        <f>SUM(G198:G201)+H198</f>
        <v>97.32</v>
      </c>
      <c r="J198" s="37" t="e">
        <f>#REF!</f>
        <v>#REF!</v>
      </c>
      <c r="K198" s="25"/>
    </row>
    <row r="199" ht="29.1" customHeight="1" spans="1:11">
      <c r="A199" s="24"/>
      <c r="B199" s="24"/>
      <c r="C199" s="25" t="s">
        <v>94</v>
      </c>
      <c r="D199" s="26">
        <v>0.5</v>
      </c>
      <c r="E199" s="74" t="s">
        <v>102</v>
      </c>
      <c r="F199" s="28"/>
      <c r="G199" s="78">
        <v>50</v>
      </c>
      <c r="H199" s="29"/>
      <c r="I199" s="37"/>
      <c r="J199" s="37"/>
      <c r="K199" s="25"/>
    </row>
    <row r="200" ht="21.9" customHeight="1" spans="1:11">
      <c r="A200" s="24"/>
      <c r="B200" s="24"/>
      <c r="C200" s="25" t="s">
        <v>18</v>
      </c>
      <c r="D200" s="26">
        <v>0.1</v>
      </c>
      <c r="E200" s="74" t="s">
        <v>21</v>
      </c>
      <c r="F200" s="28"/>
      <c r="G200" s="78">
        <v>10</v>
      </c>
      <c r="H200" s="29"/>
      <c r="I200" s="37"/>
      <c r="J200" s="37"/>
      <c r="K200" s="25"/>
    </row>
    <row r="201" ht="21.9" customHeight="1" spans="1:11">
      <c r="A201" s="24"/>
      <c r="B201" s="24"/>
      <c r="C201" s="25" t="s">
        <v>20</v>
      </c>
      <c r="D201" s="26">
        <v>0.2</v>
      </c>
      <c r="E201" s="74" t="s">
        <v>21</v>
      </c>
      <c r="F201" s="28"/>
      <c r="G201" s="78">
        <v>20</v>
      </c>
      <c r="H201" s="29"/>
      <c r="I201" s="37"/>
      <c r="J201" s="37"/>
      <c r="K201" s="25"/>
    </row>
    <row r="202" ht="26.1" customHeight="1" spans="1:11">
      <c r="A202" s="24" t="s">
        <v>166</v>
      </c>
      <c r="B202" s="24" t="s">
        <v>167</v>
      </c>
      <c r="C202" s="72" t="s">
        <v>14</v>
      </c>
      <c r="D202" s="73">
        <v>0.2</v>
      </c>
      <c r="E202" s="77" t="s">
        <v>345</v>
      </c>
      <c r="F202" s="75"/>
      <c r="G202" s="76">
        <f>0.2*RIGHT(E202,5)</f>
        <v>20.16</v>
      </c>
      <c r="H202" s="29"/>
      <c r="I202" s="37">
        <f>G202+G203+G204+H202</f>
        <v>100.16</v>
      </c>
      <c r="J202" s="37" t="e">
        <f>#REF!</f>
        <v>#REF!</v>
      </c>
      <c r="K202" s="25"/>
    </row>
    <row r="203" ht="29.1" customHeight="1" spans="1:11">
      <c r="A203" s="24"/>
      <c r="B203" s="24"/>
      <c r="C203" s="25" t="s">
        <v>94</v>
      </c>
      <c r="D203" s="26">
        <v>0.6</v>
      </c>
      <c r="E203" s="74" t="s">
        <v>102</v>
      </c>
      <c r="F203" s="28"/>
      <c r="G203" s="78">
        <v>60</v>
      </c>
      <c r="H203" s="29"/>
      <c r="I203" s="37"/>
      <c r="J203" s="37"/>
      <c r="K203" s="25"/>
    </row>
    <row r="204" ht="20.1" customHeight="1" spans="1:11">
      <c r="A204" s="24"/>
      <c r="B204" s="24"/>
      <c r="C204" s="25" t="s">
        <v>160</v>
      </c>
      <c r="D204" s="26">
        <v>0.2</v>
      </c>
      <c r="E204" s="74" t="s">
        <v>21</v>
      </c>
      <c r="F204" s="28"/>
      <c r="G204" s="78">
        <v>20</v>
      </c>
      <c r="H204" s="29"/>
      <c r="I204" s="37"/>
      <c r="J204" s="37"/>
      <c r="K204" s="25"/>
    </row>
    <row r="205" ht="21" customHeight="1" spans="1:11">
      <c r="A205" s="24" t="s">
        <v>169</v>
      </c>
      <c r="B205" s="24" t="s">
        <v>170</v>
      </c>
      <c r="C205" s="72" t="s">
        <v>14</v>
      </c>
      <c r="D205" s="73">
        <v>0.2</v>
      </c>
      <c r="E205" s="77" t="s">
        <v>315</v>
      </c>
      <c r="F205" s="75"/>
      <c r="G205" s="76">
        <f>0.2*RIGHT(E205,5)</f>
        <v>17.32</v>
      </c>
      <c r="H205" s="29"/>
      <c r="I205" s="37">
        <f>SUM(G205:G208)+H205</f>
        <v>98.32</v>
      </c>
      <c r="J205" s="37" t="e">
        <f>#REF!</f>
        <v>#REF!</v>
      </c>
      <c r="K205" s="25"/>
    </row>
    <row r="206" ht="27.9" customHeight="1" spans="1:11">
      <c r="A206" s="24"/>
      <c r="B206" s="24"/>
      <c r="C206" s="25" t="s">
        <v>94</v>
      </c>
      <c r="D206" s="26">
        <v>0.5</v>
      </c>
      <c r="E206" s="74" t="s">
        <v>102</v>
      </c>
      <c r="F206" s="28"/>
      <c r="G206" s="78">
        <v>50</v>
      </c>
      <c r="H206" s="29"/>
      <c r="I206" s="37"/>
      <c r="J206" s="37"/>
      <c r="K206" s="25"/>
    </row>
    <row r="207" ht="21.9" customHeight="1" spans="1:11">
      <c r="A207" s="24"/>
      <c r="B207" s="24"/>
      <c r="C207" s="25" t="s">
        <v>18</v>
      </c>
      <c r="D207" s="26">
        <v>0.1</v>
      </c>
      <c r="E207" s="77" t="s">
        <v>366</v>
      </c>
      <c r="F207" s="28">
        <v>1</v>
      </c>
      <c r="G207" s="78">
        <v>11</v>
      </c>
      <c r="H207" s="29"/>
      <c r="I207" s="37"/>
      <c r="J207" s="37"/>
      <c r="K207" s="25"/>
    </row>
    <row r="208" ht="18.9" customHeight="1" spans="1:11">
      <c r="A208" s="24"/>
      <c r="B208" s="24"/>
      <c r="C208" s="25" t="s">
        <v>20</v>
      </c>
      <c r="D208" s="26">
        <v>0.2</v>
      </c>
      <c r="E208" s="74" t="s">
        <v>21</v>
      </c>
      <c r="F208" s="28"/>
      <c r="G208" s="78">
        <v>20</v>
      </c>
      <c r="H208" s="29"/>
      <c r="I208" s="37"/>
      <c r="J208" s="37"/>
      <c r="K208" s="25"/>
    </row>
    <row r="209" ht="26.1" customHeight="1" spans="1:11">
      <c r="A209" s="24"/>
      <c r="B209" s="24" t="s">
        <v>172</v>
      </c>
      <c r="C209" s="72" t="s">
        <v>14</v>
      </c>
      <c r="D209" s="73">
        <v>0.2</v>
      </c>
      <c r="E209" s="77" t="s">
        <v>315</v>
      </c>
      <c r="F209" s="75"/>
      <c r="G209" s="76">
        <f>0.2*RIGHT(E209,5)</f>
        <v>17.32</v>
      </c>
      <c r="H209" s="29"/>
      <c r="I209" s="37">
        <f>SUM(G209:G212)+H209</f>
        <v>98.32</v>
      </c>
      <c r="J209" s="37" t="e">
        <f>#REF!</f>
        <v>#REF!</v>
      </c>
      <c r="K209" s="25"/>
    </row>
    <row r="210" ht="26.1" customHeight="1" spans="1:11">
      <c r="A210" s="24"/>
      <c r="B210" s="24"/>
      <c r="C210" s="25" t="s">
        <v>94</v>
      </c>
      <c r="D210" s="26">
        <v>0.5</v>
      </c>
      <c r="E210" s="74" t="s">
        <v>102</v>
      </c>
      <c r="F210" s="28"/>
      <c r="G210" s="78">
        <v>50</v>
      </c>
      <c r="H210" s="29"/>
      <c r="I210" s="37"/>
      <c r="J210" s="37"/>
      <c r="K210" s="25"/>
    </row>
    <row r="211" ht="21" customHeight="1" spans="1:11">
      <c r="A211" s="24"/>
      <c r="B211" s="24"/>
      <c r="C211" s="25" t="s">
        <v>18</v>
      </c>
      <c r="D211" s="26">
        <v>0.1</v>
      </c>
      <c r="E211" s="77" t="s">
        <v>366</v>
      </c>
      <c r="F211" s="28">
        <v>1</v>
      </c>
      <c r="G211" s="78">
        <v>11</v>
      </c>
      <c r="H211" s="29"/>
      <c r="I211" s="37"/>
      <c r="J211" s="37"/>
      <c r="K211" s="25"/>
    </row>
    <row r="212" ht="18" customHeight="1" spans="1:11">
      <c r="A212" s="24"/>
      <c r="B212" s="24"/>
      <c r="C212" s="25" t="s">
        <v>20</v>
      </c>
      <c r="D212" s="26">
        <v>0.2</v>
      </c>
      <c r="E212" s="74" t="s">
        <v>21</v>
      </c>
      <c r="F212" s="28"/>
      <c r="G212" s="78">
        <v>20</v>
      </c>
      <c r="H212" s="29"/>
      <c r="I212" s="37"/>
      <c r="J212" s="37"/>
      <c r="K212" s="25"/>
    </row>
    <row r="213" ht="20.1" customHeight="1" spans="1:11">
      <c r="A213" s="24" t="s">
        <v>173</v>
      </c>
      <c r="B213" s="24" t="s">
        <v>174</v>
      </c>
      <c r="C213" s="72" t="s">
        <v>14</v>
      </c>
      <c r="D213" s="73">
        <v>0.2</v>
      </c>
      <c r="E213" s="77" t="s">
        <v>314</v>
      </c>
      <c r="F213" s="75"/>
      <c r="G213" s="76">
        <f>0.2*RIGHT(E213,5)</f>
        <v>19.36</v>
      </c>
      <c r="H213" s="29"/>
      <c r="I213" s="37">
        <f>SUM(G213:G216)+H213</f>
        <v>99.36</v>
      </c>
      <c r="J213" s="37" t="e">
        <f>#REF!</f>
        <v>#REF!</v>
      </c>
      <c r="K213" s="25"/>
    </row>
    <row r="214" ht="29.1" customHeight="1" spans="1:11">
      <c r="A214" s="24"/>
      <c r="B214" s="24"/>
      <c r="C214" s="25" t="s">
        <v>94</v>
      </c>
      <c r="D214" s="26">
        <v>0.5</v>
      </c>
      <c r="E214" s="74" t="s">
        <v>102</v>
      </c>
      <c r="F214" s="28"/>
      <c r="G214" s="78">
        <v>50</v>
      </c>
      <c r="H214" s="29"/>
      <c r="I214" s="37"/>
      <c r="J214" s="37"/>
      <c r="K214" s="25"/>
    </row>
    <row r="215" ht="21" customHeight="1" spans="1:11">
      <c r="A215" s="24"/>
      <c r="B215" s="24"/>
      <c r="C215" s="25" t="s">
        <v>18</v>
      </c>
      <c r="D215" s="26">
        <v>0.1</v>
      </c>
      <c r="E215" s="77" t="s">
        <v>175</v>
      </c>
      <c r="F215" s="28">
        <v>0</v>
      </c>
      <c r="G215" s="78">
        <v>10</v>
      </c>
      <c r="H215" s="29"/>
      <c r="I215" s="37"/>
      <c r="J215" s="37"/>
      <c r="K215" s="25"/>
    </row>
    <row r="216" ht="18" customHeight="1" spans="1:11">
      <c r="A216" s="24"/>
      <c r="B216" s="24"/>
      <c r="C216" s="25" t="s">
        <v>20</v>
      </c>
      <c r="D216" s="26">
        <v>0.2</v>
      </c>
      <c r="E216" s="74" t="s">
        <v>21</v>
      </c>
      <c r="F216" s="28"/>
      <c r="G216" s="78">
        <v>20</v>
      </c>
      <c r="H216" s="29"/>
      <c r="I216" s="37"/>
      <c r="J216" s="37"/>
      <c r="K216" s="25"/>
    </row>
    <row r="217" ht="18" customHeight="1" spans="1:11">
      <c r="A217" s="46" t="s">
        <v>176</v>
      </c>
      <c r="B217" s="46" t="s">
        <v>177</v>
      </c>
      <c r="C217" s="72" t="s">
        <v>14</v>
      </c>
      <c r="D217" s="73">
        <v>0.2</v>
      </c>
      <c r="E217" s="77" t="s">
        <v>325</v>
      </c>
      <c r="F217" s="75"/>
      <c r="G217" s="78">
        <f>0.2*RIGHT(E217,5)</f>
        <v>20.2</v>
      </c>
      <c r="H217" s="56"/>
      <c r="I217" s="59">
        <f>SUM(G217:G220)+H217</f>
        <v>100.2</v>
      </c>
      <c r="J217" s="59" t="e">
        <f>#REF!</f>
        <v>#REF!</v>
      </c>
      <c r="K217" s="25"/>
    </row>
    <row r="218" ht="24" customHeight="1" spans="1:11">
      <c r="A218" s="49"/>
      <c r="B218" s="49"/>
      <c r="C218" s="25" t="s">
        <v>94</v>
      </c>
      <c r="D218" s="26">
        <v>0.5</v>
      </c>
      <c r="E218" s="74" t="s">
        <v>102</v>
      </c>
      <c r="F218" s="28"/>
      <c r="G218" s="78">
        <v>50</v>
      </c>
      <c r="H218" s="57"/>
      <c r="I218" s="60"/>
      <c r="J218" s="60"/>
      <c r="K218" s="25"/>
    </row>
    <row r="219" ht="18" customHeight="1" spans="1:11">
      <c r="A219" s="49"/>
      <c r="B219" s="49"/>
      <c r="C219" s="25" t="s">
        <v>18</v>
      </c>
      <c r="D219" s="26">
        <v>0.1</v>
      </c>
      <c r="E219" s="77" t="s">
        <v>175</v>
      </c>
      <c r="F219" s="28"/>
      <c r="G219" s="78">
        <v>10</v>
      </c>
      <c r="H219" s="57"/>
      <c r="I219" s="60"/>
      <c r="J219" s="60"/>
      <c r="K219" s="25"/>
    </row>
    <row r="220" ht="18" customHeight="1" spans="1:11">
      <c r="A220" s="49"/>
      <c r="B220" s="51"/>
      <c r="C220" s="25" t="s">
        <v>20</v>
      </c>
      <c r="D220" s="26">
        <v>0.2</v>
      </c>
      <c r="E220" s="77" t="s">
        <v>21</v>
      </c>
      <c r="F220" s="28"/>
      <c r="G220" s="78">
        <v>20</v>
      </c>
      <c r="H220" s="58"/>
      <c r="I220" s="61"/>
      <c r="J220" s="61"/>
      <c r="K220" s="25"/>
    </row>
    <row r="221" ht="23.1" customHeight="1" spans="1:11">
      <c r="A221" s="49"/>
      <c r="B221" s="24" t="s">
        <v>178</v>
      </c>
      <c r="C221" s="72" t="s">
        <v>14</v>
      </c>
      <c r="D221" s="73">
        <v>0.2</v>
      </c>
      <c r="E221" s="77" t="s">
        <v>325</v>
      </c>
      <c r="F221" s="75"/>
      <c r="G221" s="76">
        <f>0.2*RIGHT(E221,5)</f>
        <v>20.2</v>
      </c>
      <c r="H221" s="29"/>
      <c r="I221" s="37">
        <f>SUM(G221:G224)+H221</f>
        <v>100.2</v>
      </c>
      <c r="J221" s="37" t="e">
        <f>#REF!</f>
        <v>#REF!</v>
      </c>
      <c r="K221" s="25"/>
    </row>
    <row r="222" ht="26.1" customHeight="1" spans="1:11">
      <c r="A222" s="49"/>
      <c r="B222" s="24"/>
      <c r="C222" s="25" t="s">
        <v>94</v>
      </c>
      <c r="D222" s="26">
        <v>0.5</v>
      </c>
      <c r="E222" s="74" t="s">
        <v>102</v>
      </c>
      <c r="F222" s="28"/>
      <c r="G222" s="78">
        <v>50</v>
      </c>
      <c r="H222" s="29"/>
      <c r="I222" s="37"/>
      <c r="J222" s="37"/>
      <c r="K222" s="25"/>
    </row>
    <row r="223" ht="21" customHeight="1" spans="1:11">
      <c r="A223" s="49"/>
      <c r="B223" s="24"/>
      <c r="C223" s="25" t="s">
        <v>18</v>
      </c>
      <c r="D223" s="26">
        <v>0.1</v>
      </c>
      <c r="E223" s="77" t="s">
        <v>175</v>
      </c>
      <c r="F223" s="28">
        <v>0</v>
      </c>
      <c r="G223" s="78">
        <v>10</v>
      </c>
      <c r="H223" s="29"/>
      <c r="I223" s="37"/>
      <c r="J223" s="37"/>
      <c r="K223" s="25"/>
    </row>
    <row r="224" ht="18" customHeight="1" spans="1:11">
      <c r="A224" s="51"/>
      <c r="B224" s="24"/>
      <c r="C224" s="25" t="s">
        <v>20</v>
      </c>
      <c r="D224" s="26">
        <v>0.2</v>
      </c>
      <c r="E224" s="77" t="s">
        <v>21</v>
      </c>
      <c r="F224" s="28"/>
      <c r="G224" s="78">
        <v>20</v>
      </c>
      <c r="H224" s="29"/>
      <c r="I224" s="37"/>
      <c r="J224" s="37"/>
      <c r="K224" s="25"/>
    </row>
    <row r="225" ht="35.1" customHeight="1" spans="1:11">
      <c r="A225" s="52" t="s">
        <v>179</v>
      </c>
      <c r="B225" s="52"/>
      <c r="C225" s="52"/>
      <c r="D225" s="52"/>
      <c r="E225" s="52"/>
      <c r="F225" s="52"/>
      <c r="G225" s="52"/>
      <c r="H225" s="53"/>
      <c r="I225" s="52"/>
      <c r="J225" s="52"/>
      <c r="K225" s="52"/>
    </row>
  </sheetData>
  <mergeCells count="265">
    <mergeCell ref="A1:K1"/>
    <mergeCell ref="A225:K225"/>
    <mergeCell ref="A3:A10"/>
    <mergeCell ref="A11:A18"/>
    <mergeCell ref="A19:A26"/>
    <mergeCell ref="A27:A30"/>
    <mergeCell ref="A31:A38"/>
    <mergeCell ref="A39:A46"/>
    <mergeCell ref="A47:A54"/>
    <mergeCell ref="A55:A62"/>
    <mergeCell ref="A63:A66"/>
    <mergeCell ref="A67:A70"/>
    <mergeCell ref="A71:A78"/>
    <mergeCell ref="A79:A82"/>
    <mergeCell ref="A83:A86"/>
    <mergeCell ref="A87:A94"/>
    <mergeCell ref="A95:A98"/>
    <mergeCell ref="A99:A102"/>
    <mergeCell ref="A103:A106"/>
    <mergeCell ref="A107:A114"/>
    <mergeCell ref="A115:A118"/>
    <mergeCell ref="A119:A122"/>
    <mergeCell ref="A123:A126"/>
    <mergeCell ref="A127:A130"/>
    <mergeCell ref="A131:A134"/>
    <mergeCell ref="A135:A142"/>
    <mergeCell ref="A143:A146"/>
    <mergeCell ref="A147:A150"/>
    <mergeCell ref="A151:A158"/>
    <mergeCell ref="A159:A162"/>
    <mergeCell ref="A163:A166"/>
    <mergeCell ref="A167:A174"/>
    <mergeCell ref="A175:A178"/>
    <mergeCell ref="A179:A186"/>
    <mergeCell ref="A187:A189"/>
    <mergeCell ref="A190:A193"/>
    <mergeCell ref="A194:A201"/>
    <mergeCell ref="A202:A204"/>
    <mergeCell ref="A205:A212"/>
    <mergeCell ref="A213:A216"/>
    <mergeCell ref="A217:A224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155:B158"/>
    <mergeCell ref="B159:B162"/>
    <mergeCell ref="B163:B166"/>
    <mergeCell ref="B167:B170"/>
    <mergeCell ref="B171:B174"/>
    <mergeCell ref="B175:B178"/>
    <mergeCell ref="B179:B182"/>
    <mergeCell ref="B183:B186"/>
    <mergeCell ref="B187:B189"/>
    <mergeCell ref="B190:B193"/>
    <mergeCell ref="B194:B197"/>
    <mergeCell ref="B198:B201"/>
    <mergeCell ref="B202:B204"/>
    <mergeCell ref="B205:B208"/>
    <mergeCell ref="B209:B212"/>
    <mergeCell ref="B213:B216"/>
    <mergeCell ref="B217:B220"/>
    <mergeCell ref="B221:B224"/>
    <mergeCell ref="H3:H6"/>
    <mergeCell ref="H7:H10"/>
    <mergeCell ref="H11:H14"/>
    <mergeCell ref="H15:H18"/>
    <mergeCell ref="H19:H22"/>
    <mergeCell ref="H23:H26"/>
    <mergeCell ref="H27:H30"/>
    <mergeCell ref="H31:H34"/>
    <mergeCell ref="H35:H38"/>
    <mergeCell ref="H39:H42"/>
    <mergeCell ref="H43:H46"/>
    <mergeCell ref="H47:H50"/>
    <mergeCell ref="H51:H54"/>
    <mergeCell ref="H55:H58"/>
    <mergeCell ref="H59:H62"/>
    <mergeCell ref="H63:H66"/>
    <mergeCell ref="H67:H70"/>
    <mergeCell ref="H71:H74"/>
    <mergeCell ref="H75:H78"/>
    <mergeCell ref="H79:H82"/>
    <mergeCell ref="H83:H86"/>
    <mergeCell ref="H87:H90"/>
    <mergeCell ref="H91:H94"/>
    <mergeCell ref="H95:H98"/>
    <mergeCell ref="H99:H102"/>
    <mergeCell ref="H103:H106"/>
    <mergeCell ref="H107:H110"/>
    <mergeCell ref="H111:H114"/>
    <mergeCell ref="H115:H118"/>
    <mergeCell ref="H119:H122"/>
    <mergeCell ref="H123:H126"/>
    <mergeCell ref="H127:H130"/>
    <mergeCell ref="H131:H134"/>
    <mergeCell ref="H135:H138"/>
    <mergeCell ref="H139:H142"/>
    <mergeCell ref="H143:H146"/>
    <mergeCell ref="H147:H150"/>
    <mergeCell ref="H151:H154"/>
    <mergeCell ref="H155:H158"/>
    <mergeCell ref="H159:H162"/>
    <mergeCell ref="H163:H166"/>
    <mergeCell ref="H167:H170"/>
    <mergeCell ref="H171:H174"/>
    <mergeCell ref="H175:H178"/>
    <mergeCell ref="H179:H182"/>
    <mergeCell ref="H183:H186"/>
    <mergeCell ref="H187:H189"/>
    <mergeCell ref="H190:H193"/>
    <mergeCell ref="H194:H197"/>
    <mergeCell ref="H198:H201"/>
    <mergeCell ref="H202:H204"/>
    <mergeCell ref="H205:H208"/>
    <mergeCell ref="H209:H212"/>
    <mergeCell ref="H213:H216"/>
    <mergeCell ref="H217:H220"/>
    <mergeCell ref="H221:H224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I55:I58"/>
    <mergeCell ref="I59:I62"/>
    <mergeCell ref="I63:I66"/>
    <mergeCell ref="I67:I70"/>
    <mergeCell ref="I71:I74"/>
    <mergeCell ref="I75:I78"/>
    <mergeCell ref="I79:I82"/>
    <mergeCell ref="I83:I86"/>
    <mergeCell ref="I87:I90"/>
    <mergeCell ref="I91:I94"/>
    <mergeCell ref="I95:I98"/>
    <mergeCell ref="I99:I102"/>
    <mergeCell ref="I103:I106"/>
    <mergeCell ref="I107:I110"/>
    <mergeCell ref="I111:I114"/>
    <mergeCell ref="I115:I118"/>
    <mergeCell ref="I119:I122"/>
    <mergeCell ref="I123:I126"/>
    <mergeCell ref="I127:I130"/>
    <mergeCell ref="I131:I134"/>
    <mergeCell ref="I135:I138"/>
    <mergeCell ref="I139:I142"/>
    <mergeCell ref="I143:I146"/>
    <mergeCell ref="I147:I150"/>
    <mergeCell ref="I151:I154"/>
    <mergeCell ref="I155:I158"/>
    <mergeCell ref="I159:I162"/>
    <mergeCell ref="I163:I166"/>
    <mergeCell ref="I167:I170"/>
    <mergeCell ref="I171:I174"/>
    <mergeCell ref="I175:I178"/>
    <mergeCell ref="I179:I182"/>
    <mergeCell ref="I183:I186"/>
    <mergeCell ref="I187:I189"/>
    <mergeCell ref="I190:I193"/>
    <mergeCell ref="I194:I197"/>
    <mergeCell ref="I198:I201"/>
    <mergeCell ref="I202:I204"/>
    <mergeCell ref="I205:I208"/>
    <mergeCell ref="I209:I212"/>
    <mergeCell ref="I213:I216"/>
    <mergeCell ref="I217:I220"/>
    <mergeCell ref="I221:I224"/>
    <mergeCell ref="J3:J6"/>
    <mergeCell ref="J7:J10"/>
    <mergeCell ref="J11:J14"/>
    <mergeCell ref="J15:J18"/>
    <mergeCell ref="J19:J22"/>
    <mergeCell ref="J23:J26"/>
    <mergeCell ref="J27:J30"/>
    <mergeCell ref="J31:J34"/>
    <mergeCell ref="J35:J38"/>
    <mergeCell ref="J39:J42"/>
    <mergeCell ref="J43:J46"/>
    <mergeCell ref="J47:J50"/>
    <mergeCell ref="J51:J54"/>
    <mergeCell ref="J55:J58"/>
    <mergeCell ref="J59:J62"/>
    <mergeCell ref="J63:J66"/>
    <mergeCell ref="J67:J70"/>
    <mergeCell ref="J71:J74"/>
    <mergeCell ref="J75:J78"/>
    <mergeCell ref="J79:J82"/>
    <mergeCell ref="J83:J86"/>
    <mergeCell ref="J87:J90"/>
    <mergeCell ref="J91:J94"/>
    <mergeCell ref="J95:J98"/>
    <mergeCell ref="J99:J102"/>
    <mergeCell ref="J103:J106"/>
    <mergeCell ref="J107:J110"/>
    <mergeCell ref="J111:J114"/>
    <mergeCell ref="J115:J118"/>
    <mergeCell ref="J119:J122"/>
    <mergeCell ref="J123:J126"/>
    <mergeCell ref="J127:J130"/>
    <mergeCell ref="J131:J134"/>
    <mergeCell ref="J135:J138"/>
    <mergeCell ref="J139:J142"/>
    <mergeCell ref="J143:J146"/>
    <mergeCell ref="J147:J150"/>
    <mergeCell ref="J151:J154"/>
    <mergeCell ref="J155:J158"/>
    <mergeCell ref="J159:J162"/>
    <mergeCell ref="J163:J166"/>
    <mergeCell ref="J167:J170"/>
    <mergeCell ref="J171:J174"/>
    <mergeCell ref="J175:J178"/>
    <mergeCell ref="J179:J182"/>
    <mergeCell ref="J183:J186"/>
    <mergeCell ref="J187:J189"/>
    <mergeCell ref="J190:J193"/>
    <mergeCell ref="J194:J197"/>
    <mergeCell ref="J198:J201"/>
    <mergeCell ref="J202:J204"/>
    <mergeCell ref="J205:J208"/>
    <mergeCell ref="J209:J212"/>
    <mergeCell ref="J213:J216"/>
    <mergeCell ref="J217:J220"/>
    <mergeCell ref="J221:J224"/>
  </mergeCells>
  <pageMargins left="0.393055555555556" right="0.393055555555556" top="0.707638888888889" bottom="0.511805555555556" header="0.511805555555556" footer="0.511805555555556"/>
  <pageSetup paperSize="9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view="pageBreakPreview" zoomScaleNormal="100" workbookViewId="0">
      <selection activeCell="A1" sqref="$A1:$XFD16384"/>
    </sheetView>
  </sheetViews>
  <sheetFormatPr defaultColWidth="9" defaultRowHeight="14.25"/>
  <cols>
    <col min="1" max="1" width="5.10833333333333" style="40" customWidth="1"/>
    <col min="2" max="2" width="7.10833333333333" style="40" customWidth="1"/>
    <col min="3" max="3" width="11.1083333333333" style="40" customWidth="1"/>
    <col min="4" max="4" width="4.10833333333333" style="40" customWidth="1"/>
    <col min="5" max="5" width="30.2166666666667" style="40" customWidth="1"/>
    <col min="6" max="6" width="7.66666666666667" style="40" customWidth="1"/>
    <col min="7" max="7" width="6.44166666666667" style="40" customWidth="1"/>
    <col min="8" max="8" width="0.108333333333333" style="41" customWidth="1"/>
    <col min="9" max="9" width="8" style="40" customWidth="1"/>
    <col min="10" max="10" width="7.775" style="40" customWidth="1"/>
    <col min="11" max="16384" width="9" style="40"/>
  </cols>
  <sheetData>
    <row r="1" ht="42.9" customHeight="1" spans="1:10">
      <c r="A1" s="2" t="s">
        <v>367</v>
      </c>
      <c r="B1" s="2"/>
      <c r="C1" s="2"/>
      <c r="D1" s="2"/>
      <c r="E1" s="2"/>
      <c r="F1" s="2"/>
      <c r="G1" s="2"/>
      <c r="H1" s="54"/>
      <c r="I1" s="2"/>
      <c r="J1" s="2"/>
    </row>
    <row r="2" ht="33" customHeight="1" spans="1:10">
      <c r="A2" s="44" t="s">
        <v>1</v>
      </c>
      <c r="B2" s="4" t="s">
        <v>2</v>
      </c>
      <c r="C2" s="4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11</v>
      </c>
    </row>
    <row r="3" ht="38.1" customHeight="1" spans="1:10">
      <c r="A3" s="24" t="s">
        <v>38</v>
      </c>
      <c r="B3" s="24" t="s">
        <v>186</v>
      </c>
      <c r="C3" s="25" t="s">
        <v>14</v>
      </c>
      <c r="D3" s="26">
        <v>0.3</v>
      </c>
      <c r="E3" s="47" t="s">
        <v>368</v>
      </c>
      <c r="F3" s="28">
        <v>-4</v>
      </c>
      <c r="G3" s="48">
        <v>26</v>
      </c>
      <c r="H3" s="56"/>
      <c r="I3" s="37">
        <f>SUM(G3:G6)+H3</f>
        <v>98</v>
      </c>
      <c r="J3" s="69"/>
    </row>
    <row r="4" ht="21.9" customHeight="1" spans="1:10">
      <c r="A4" s="24"/>
      <c r="B4" s="24"/>
      <c r="C4" s="25" t="s">
        <v>16</v>
      </c>
      <c r="D4" s="26">
        <v>0.3</v>
      </c>
      <c r="E4" s="50" t="s">
        <v>188</v>
      </c>
      <c r="F4" s="28"/>
      <c r="G4" s="48">
        <v>30</v>
      </c>
      <c r="H4" s="57"/>
      <c r="I4" s="37"/>
      <c r="J4" s="70"/>
    </row>
    <row r="5" ht="29.1" customHeight="1" spans="1:10">
      <c r="A5" s="24"/>
      <c r="B5" s="24"/>
      <c r="C5" s="25" t="s">
        <v>18</v>
      </c>
      <c r="D5" s="26">
        <v>0.2</v>
      </c>
      <c r="E5" s="47" t="s">
        <v>369</v>
      </c>
      <c r="F5" s="28">
        <v>2</v>
      </c>
      <c r="G5" s="37">
        <v>22</v>
      </c>
      <c r="H5" s="57"/>
      <c r="I5" s="37"/>
      <c r="J5" s="70"/>
    </row>
    <row r="6" ht="24" customHeight="1" spans="1:10">
      <c r="A6" s="24"/>
      <c r="B6" s="24"/>
      <c r="C6" s="25" t="s">
        <v>185</v>
      </c>
      <c r="D6" s="26">
        <v>0.2</v>
      </c>
      <c r="E6" s="47" t="s">
        <v>21</v>
      </c>
      <c r="F6" s="28"/>
      <c r="G6" s="37">
        <v>20</v>
      </c>
      <c r="H6" s="58"/>
      <c r="I6" s="37"/>
      <c r="J6" s="71"/>
    </row>
    <row r="7" ht="39.9" customHeight="1" spans="1:10">
      <c r="A7" s="46" t="s">
        <v>43</v>
      </c>
      <c r="B7" s="24" t="s">
        <v>190</v>
      </c>
      <c r="C7" s="25" t="s">
        <v>14</v>
      </c>
      <c r="D7" s="26">
        <v>0.3</v>
      </c>
      <c r="E7" s="47" t="s">
        <v>370</v>
      </c>
      <c r="F7" s="28">
        <v>0.5</v>
      </c>
      <c r="G7" s="48">
        <v>30.5</v>
      </c>
      <c r="H7" s="56"/>
      <c r="I7" s="37">
        <f>SUM(G7:G10)+H7</f>
        <v>100.54</v>
      </c>
      <c r="J7" s="69"/>
    </row>
    <row r="8" ht="24" customHeight="1" spans="1:10">
      <c r="A8" s="49"/>
      <c r="B8" s="24"/>
      <c r="C8" s="25" t="s">
        <v>16</v>
      </c>
      <c r="D8" s="26">
        <v>0.3</v>
      </c>
      <c r="E8" s="50" t="s">
        <v>371</v>
      </c>
      <c r="F8" s="28">
        <v>-0.96</v>
      </c>
      <c r="G8" s="48">
        <v>29.04</v>
      </c>
      <c r="H8" s="57"/>
      <c r="I8" s="37"/>
      <c r="J8" s="70"/>
    </row>
    <row r="9" ht="30" customHeight="1" spans="1:10">
      <c r="A9" s="49"/>
      <c r="B9" s="24"/>
      <c r="C9" s="25" t="s">
        <v>18</v>
      </c>
      <c r="D9" s="26">
        <v>0.2</v>
      </c>
      <c r="E9" s="47" t="s">
        <v>184</v>
      </c>
      <c r="F9" s="28">
        <v>1</v>
      </c>
      <c r="G9" s="37">
        <v>21</v>
      </c>
      <c r="H9" s="57"/>
      <c r="I9" s="37"/>
      <c r="J9" s="70"/>
    </row>
    <row r="10" ht="24" customHeight="1" spans="1:10">
      <c r="A10" s="49"/>
      <c r="B10" s="24"/>
      <c r="C10" s="25" t="s">
        <v>185</v>
      </c>
      <c r="D10" s="26">
        <v>0.2</v>
      </c>
      <c r="E10" s="47" t="s">
        <v>21</v>
      </c>
      <c r="F10" s="28">
        <v>0</v>
      </c>
      <c r="G10" s="37">
        <v>20</v>
      </c>
      <c r="H10" s="58"/>
      <c r="I10" s="37"/>
      <c r="J10" s="71"/>
    </row>
    <row r="11" ht="54" customHeight="1" spans="1:10">
      <c r="A11" s="49"/>
      <c r="B11" s="24" t="s">
        <v>193</v>
      </c>
      <c r="C11" s="25" t="s">
        <v>14</v>
      </c>
      <c r="D11" s="26">
        <v>0.3</v>
      </c>
      <c r="E11" s="47" t="s">
        <v>372</v>
      </c>
      <c r="F11" s="28">
        <v>-9.75</v>
      </c>
      <c r="G11" s="48">
        <v>20.25</v>
      </c>
      <c r="H11" s="56"/>
      <c r="I11" s="37">
        <f>SUM(G11:G14)+H11</f>
        <v>91.97</v>
      </c>
      <c r="J11" s="69"/>
    </row>
    <row r="12" ht="23.1" customHeight="1" spans="1:10">
      <c r="A12" s="49"/>
      <c r="B12" s="24"/>
      <c r="C12" s="25" t="s">
        <v>16</v>
      </c>
      <c r="D12" s="26">
        <v>0.3</v>
      </c>
      <c r="E12" s="50" t="s">
        <v>373</v>
      </c>
      <c r="F12" s="28">
        <v>0.72</v>
      </c>
      <c r="G12" s="48">
        <v>30.72</v>
      </c>
      <c r="H12" s="57"/>
      <c r="I12" s="37"/>
      <c r="J12" s="70"/>
    </row>
    <row r="13" ht="30.9" customHeight="1" spans="1:10">
      <c r="A13" s="49"/>
      <c r="B13" s="24"/>
      <c r="C13" s="25" t="s">
        <v>18</v>
      </c>
      <c r="D13" s="26">
        <v>0.2</v>
      </c>
      <c r="E13" s="47" t="s">
        <v>184</v>
      </c>
      <c r="F13" s="28">
        <v>1</v>
      </c>
      <c r="G13" s="37">
        <v>21</v>
      </c>
      <c r="H13" s="57"/>
      <c r="I13" s="37"/>
      <c r="J13" s="70"/>
    </row>
    <row r="14" ht="23.1" customHeight="1" spans="1:10">
      <c r="A14" s="51"/>
      <c r="B14" s="24"/>
      <c r="C14" s="25" t="s">
        <v>185</v>
      </c>
      <c r="D14" s="26">
        <v>0.2</v>
      </c>
      <c r="E14" s="47" t="s">
        <v>21</v>
      </c>
      <c r="F14" s="28">
        <v>0</v>
      </c>
      <c r="G14" s="37">
        <v>20</v>
      </c>
      <c r="H14" s="58"/>
      <c r="I14" s="37"/>
      <c r="J14" s="71"/>
    </row>
    <row r="15" ht="56.1" customHeight="1" spans="1:10">
      <c r="A15" s="46" t="s">
        <v>50</v>
      </c>
      <c r="B15" s="24" t="s">
        <v>197</v>
      </c>
      <c r="C15" s="25" t="s">
        <v>14</v>
      </c>
      <c r="D15" s="26">
        <v>0.3</v>
      </c>
      <c r="E15" s="47" t="s">
        <v>374</v>
      </c>
      <c r="F15" s="28">
        <v>-5.5</v>
      </c>
      <c r="G15" s="37">
        <v>24.5</v>
      </c>
      <c r="H15" s="57"/>
      <c r="I15" s="37">
        <f>SUM(G15:G18)+H15</f>
        <v>100.13</v>
      </c>
      <c r="J15" s="70"/>
    </row>
    <row r="16" ht="20.1" customHeight="1" spans="1:10">
      <c r="A16" s="49"/>
      <c r="B16" s="24"/>
      <c r="C16" s="25" t="s">
        <v>16</v>
      </c>
      <c r="D16" s="26">
        <v>0.3</v>
      </c>
      <c r="E16" s="50" t="s">
        <v>375</v>
      </c>
      <c r="F16" s="28">
        <v>3.63</v>
      </c>
      <c r="G16" s="37">
        <v>33.63</v>
      </c>
      <c r="H16" s="57"/>
      <c r="I16" s="37"/>
      <c r="J16" s="70"/>
    </row>
    <row r="17" ht="27" customHeight="1" spans="1:10">
      <c r="A17" s="49"/>
      <c r="B17" s="24"/>
      <c r="C17" s="25" t="s">
        <v>18</v>
      </c>
      <c r="D17" s="26">
        <v>0.2</v>
      </c>
      <c r="E17" s="47" t="s">
        <v>225</v>
      </c>
      <c r="F17" s="28">
        <v>2</v>
      </c>
      <c r="G17" s="37">
        <v>22</v>
      </c>
      <c r="H17" s="57"/>
      <c r="I17" s="37"/>
      <c r="J17" s="70"/>
    </row>
    <row r="18" ht="21" customHeight="1" spans="1:10">
      <c r="A18" s="49"/>
      <c r="B18" s="24"/>
      <c r="C18" s="25" t="s">
        <v>185</v>
      </c>
      <c r="D18" s="26">
        <v>0.2</v>
      </c>
      <c r="E18" s="47" t="s">
        <v>21</v>
      </c>
      <c r="F18" s="28"/>
      <c r="G18" s="37">
        <v>20</v>
      </c>
      <c r="H18" s="57"/>
      <c r="I18" s="37"/>
      <c r="J18" s="70"/>
    </row>
    <row r="19" ht="59.1" customHeight="1" spans="1:10">
      <c r="A19" s="46" t="s">
        <v>50</v>
      </c>
      <c r="B19" s="24" t="s">
        <v>205</v>
      </c>
      <c r="C19" s="25" t="s">
        <v>14</v>
      </c>
      <c r="D19" s="26">
        <v>0.3</v>
      </c>
      <c r="E19" s="47" t="s">
        <v>376</v>
      </c>
      <c r="F19" s="29">
        <v>0.5</v>
      </c>
      <c r="G19" s="48">
        <v>30.5</v>
      </c>
      <c r="H19" s="56"/>
      <c r="I19" s="37">
        <f>SUM(G19:G22)+H19</f>
        <v>102.5</v>
      </c>
      <c r="J19" s="69"/>
    </row>
    <row r="20" ht="24.9" customHeight="1" spans="1:10">
      <c r="A20" s="49"/>
      <c r="B20" s="24"/>
      <c r="C20" s="25" t="s">
        <v>16</v>
      </c>
      <c r="D20" s="26">
        <v>0.3</v>
      </c>
      <c r="E20" s="50" t="s">
        <v>287</v>
      </c>
      <c r="F20" s="28">
        <v>0</v>
      </c>
      <c r="G20" s="48">
        <v>30</v>
      </c>
      <c r="H20" s="57"/>
      <c r="I20" s="37"/>
      <c r="J20" s="70"/>
    </row>
    <row r="21" ht="30.9" customHeight="1" spans="1:13">
      <c r="A21" s="49"/>
      <c r="B21" s="24"/>
      <c r="C21" s="25" t="s">
        <v>18</v>
      </c>
      <c r="D21" s="26">
        <v>0.2</v>
      </c>
      <c r="E21" s="47" t="s">
        <v>369</v>
      </c>
      <c r="F21" s="28">
        <v>2</v>
      </c>
      <c r="G21" s="37">
        <v>22</v>
      </c>
      <c r="H21" s="57"/>
      <c r="I21" s="37"/>
      <c r="J21" s="70"/>
      <c r="M21" s="40" t="s">
        <v>377</v>
      </c>
    </row>
    <row r="22" ht="21" customHeight="1" spans="1:10">
      <c r="A22" s="51"/>
      <c r="B22" s="24"/>
      <c r="C22" s="25" t="s">
        <v>185</v>
      </c>
      <c r="D22" s="26">
        <v>0.2</v>
      </c>
      <c r="E22" s="47" t="s">
        <v>21</v>
      </c>
      <c r="F22" s="28"/>
      <c r="G22" s="37">
        <v>20</v>
      </c>
      <c r="H22" s="58"/>
      <c r="I22" s="37"/>
      <c r="J22" s="71"/>
    </row>
    <row r="23" ht="63.9" customHeight="1" spans="1:10">
      <c r="A23" s="49" t="s">
        <v>330</v>
      </c>
      <c r="B23" s="24" t="s">
        <v>378</v>
      </c>
      <c r="C23" s="25" t="s">
        <v>14</v>
      </c>
      <c r="D23" s="26">
        <v>0.3</v>
      </c>
      <c r="E23" s="47" t="s">
        <v>379</v>
      </c>
      <c r="F23" s="29">
        <v>-15.5</v>
      </c>
      <c r="G23" s="48">
        <v>14.5</v>
      </c>
      <c r="H23" s="57"/>
      <c r="I23" s="37">
        <f>SUM(G23:G26)+H23</f>
        <v>83.71</v>
      </c>
      <c r="J23" s="70"/>
    </row>
    <row r="24" ht="21" customHeight="1" spans="1:10">
      <c r="A24" s="49"/>
      <c r="B24" s="24"/>
      <c r="C24" s="25" t="s">
        <v>16</v>
      </c>
      <c r="D24" s="26">
        <v>0.3</v>
      </c>
      <c r="E24" s="50" t="s">
        <v>380</v>
      </c>
      <c r="F24" s="28">
        <v>0.21</v>
      </c>
      <c r="G24" s="48">
        <v>30.21</v>
      </c>
      <c r="H24" s="57"/>
      <c r="I24" s="37"/>
      <c r="J24" s="70"/>
    </row>
    <row r="25" ht="21" customHeight="1" spans="1:10">
      <c r="A25" s="49"/>
      <c r="B25" s="24"/>
      <c r="C25" s="25" t="s">
        <v>18</v>
      </c>
      <c r="D25" s="26">
        <v>0.2</v>
      </c>
      <c r="E25" s="47" t="s">
        <v>189</v>
      </c>
      <c r="F25" s="28">
        <v>-1</v>
      </c>
      <c r="G25" s="37">
        <v>19</v>
      </c>
      <c r="H25" s="57"/>
      <c r="I25" s="37"/>
      <c r="J25" s="70"/>
    </row>
    <row r="26" ht="15.9" customHeight="1" spans="1:10">
      <c r="A26" s="49"/>
      <c r="B26" s="24"/>
      <c r="C26" s="25" t="s">
        <v>185</v>
      </c>
      <c r="D26" s="26">
        <v>0.2</v>
      </c>
      <c r="E26" s="47" t="s">
        <v>21</v>
      </c>
      <c r="F26" s="28"/>
      <c r="G26" s="37">
        <v>20</v>
      </c>
      <c r="H26" s="57"/>
      <c r="I26" s="37"/>
      <c r="J26" s="70"/>
    </row>
    <row r="27" ht="33.9" customHeight="1" spans="1:10">
      <c r="A27" s="46" t="s">
        <v>208</v>
      </c>
      <c r="B27" s="24" t="s">
        <v>381</v>
      </c>
      <c r="C27" s="25" t="s">
        <v>14</v>
      </c>
      <c r="D27" s="26">
        <v>0.3</v>
      </c>
      <c r="E27" s="47" t="s">
        <v>210</v>
      </c>
      <c r="F27" s="66"/>
      <c r="G27" s="48">
        <v>31.5</v>
      </c>
      <c r="H27" s="56"/>
      <c r="I27" s="37">
        <f>SUM(G27:G30)+H27</f>
        <v>99.5</v>
      </c>
      <c r="J27" s="69"/>
    </row>
    <row r="28" ht="21" customHeight="1" spans="1:10">
      <c r="A28" s="49"/>
      <c r="B28" s="24"/>
      <c r="C28" s="25" t="s">
        <v>16</v>
      </c>
      <c r="D28" s="26">
        <v>0.3</v>
      </c>
      <c r="E28" s="50" t="s">
        <v>211</v>
      </c>
      <c r="F28" s="28"/>
      <c r="G28" s="48">
        <v>30</v>
      </c>
      <c r="H28" s="57"/>
      <c r="I28" s="37"/>
      <c r="J28" s="70"/>
    </row>
    <row r="29" ht="20.1" customHeight="1" spans="1:10">
      <c r="A29" s="49"/>
      <c r="B29" s="24"/>
      <c r="C29" s="25" t="s">
        <v>18</v>
      </c>
      <c r="D29" s="26">
        <v>0.2</v>
      </c>
      <c r="E29" s="47" t="s">
        <v>382</v>
      </c>
      <c r="F29" s="28">
        <v>-2</v>
      </c>
      <c r="G29" s="37">
        <v>18</v>
      </c>
      <c r="H29" s="57"/>
      <c r="I29" s="37"/>
      <c r="J29" s="70"/>
    </row>
    <row r="30" ht="18" customHeight="1" spans="1:10">
      <c r="A30" s="49"/>
      <c r="B30" s="24"/>
      <c r="C30" s="25" t="s">
        <v>185</v>
      </c>
      <c r="D30" s="26">
        <v>0.2</v>
      </c>
      <c r="E30" s="47" t="s">
        <v>21</v>
      </c>
      <c r="F30" s="28">
        <v>0</v>
      </c>
      <c r="G30" s="37">
        <v>20</v>
      </c>
      <c r="H30" s="58"/>
      <c r="I30" s="37"/>
      <c r="J30" s="71"/>
    </row>
    <row r="31" ht="36.9" customHeight="1" spans="1:10">
      <c r="A31" s="49"/>
      <c r="B31" s="46" t="s">
        <v>213</v>
      </c>
      <c r="C31" s="25" t="s">
        <v>14</v>
      </c>
      <c r="D31" s="26">
        <v>0.3</v>
      </c>
      <c r="E31" s="47" t="s">
        <v>376</v>
      </c>
      <c r="F31" s="28">
        <v>0.5</v>
      </c>
      <c r="G31" s="37">
        <v>30.5</v>
      </c>
      <c r="H31" s="57"/>
      <c r="I31" s="59">
        <f>SUM(G31:G34)+H31</f>
        <v>98.5</v>
      </c>
      <c r="J31" s="70"/>
    </row>
    <row r="32" ht="18" customHeight="1" spans="1:10">
      <c r="A32" s="49"/>
      <c r="B32" s="49"/>
      <c r="C32" s="25" t="s">
        <v>16</v>
      </c>
      <c r="D32" s="26">
        <v>0.3</v>
      </c>
      <c r="E32" s="50" t="s">
        <v>211</v>
      </c>
      <c r="F32" s="28"/>
      <c r="G32" s="37">
        <v>30</v>
      </c>
      <c r="H32" s="57"/>
      <c r="I32" s="60"/>
      <c r="J32" s="70"/>
    </row>
    <row r="33" ht="18" customHeight="1" spans="1:10">
      <c r="A33" s="49"/>
      <c r="B33" s="49"/>
      <c r="C33" s="25" t="s">
        <v>18</v>
      </c>
      <c r="D33" s="26">
        <v>0.2</v>
      </c>
      <c r="E33" s="47" t="s">
        <v>383</v>
      </c>
      <c r="F33" s="28">
        <v>-2</v>
      </c>
      <c r="G33" s="37">
        <v>18</v>
      </c>
      <c r="H33" s="57"/>
      <c r="I33" s="60"/>
      <c r="J33" s="70"/>
    </row>
    <row r="34" ht="18" customHeight="1" spans="1:10">
      <c r="A34" s="49"/>
      <c r="B34" s="51"/>
      <c r="C34" s="25" t="s">
        <v>185</v>
      </c>
      <c r="D34" s="26">
        <v>0.2</v>
      </c>
      <c r="E34" s="47" t="s">
        <v>21</v>
      </c>
      <c r="F34" s="28"/>
      <c r="G34" s="37">
        <v>20</v>
      </c>
      <c r="H34" s="57"/>
      <c r="I34" s="61"/>
      <c r="J34" s="70"/>
    </row>
    <row r="35" ht="35.1" customHeight="1" spans="1:10">
      <c r="A35" s="49"/>
      <c r="B35" s="24" t="s">
        <v>215</v>
      </c>
      <c r="C35" s="25" t="s">
        <v>14</v>
      </c>
      <c r="D35" s="26">
        <v>0.3</v>
      </c>
      <c r="E35" s="47" t="s">
        <v>216</v>
      </c>
      <c r="F35" s="28">
        <v>1.5</v>
      </c>
      <c r="G35" s="48">
        <v>31.5</v>
      </c>
      <c r="H35" s="56"/>
      <c r="I35" s="37">
        <f>SUM(G35:G38)+H35</f>
        <v>99.5</v>
      </c>
      <c r="J35" s="69"/>
    </row>
    <row r="36" ht="18" customHeight="1" spans="1:10">
      <c r="A36" s="49"/>
      <c r="B36" s="24"/>
      <c r="C36" s="25" t="s">
        <v>16</v>
      </c>
      <c r="D36" s="26">
        <v>0.3</v>
      </c>
      <c r="E36" s="50" t="s">
        <v>211</v>
      </c>
      <c r="F36" s="28"/>
      <c r="G36" s="48">
        <v>30</v>
      </c>
      <c r="H36" s="57"/>
      <c r="I36" s="37"/>
      <c r="J36" s="70"/>
    </row>
    <row r="37" ht="24" customHeight="1" spans="1:10">
      <c r="A37" s="49"/>
      <c r="B37" s="24"/>
      <c r="C37" s="25" t="s">
        <v>18</v>
      </c>
      <c r="D37" s="26">
        <v>0.2</v>
      </c>
      <c r="E37" s="47" t="s">
        <v>295</v>
      </c>
      <c r="F37" s="28">
        <v>-2</v>
      </c>
      <c r="G37" s="37">
        <v>18</v>
      </c>
      <c r="H37" s="57"/>
      <c r="I37" s="37"/>
      <c r="J37" s="70"/>
    </row>
    <row r="38" ht="18" customHeight="1" spans="1:10">
      <c r="A38" s="49"/>
      <c r="B38" s="24"/>
      <c r="C38" s="25" t="s">
        <v>185</v>
      </c>
      <c r="D38" s="26">
        <v>0.2</v>
      </c>
      <c r="E38" s="47" t="s">
        <v>21</v>
      </c>
      <c r="F38" s="28"/>
      <c r="G38" s="37">
        <v>20</v>
      </c>
      <c r="H38" s="58"/>
      <c r="I38" s="37"/>
      <c r="J38" s="71"/>
    </row>
    <row r="39" ht="36" customHeight="1" spans="1:10">
      <c r="A39" s="49"/>
      <c r="B39" s="24" t="s">
        <v>217</v>
      </c>
      <c r="C39" s="25" t="s">
        <v>14</v>
      </c>
      <c r="D39" s="26">
        <v>0.3</v>
      </c>
      <c r="E39" s="47" t="s">
        <v>384</v>
      </c>
      <c r="F39" s="28">
        <v>0.5</v>
      </c>
      <c r="G39" s="48">
        <v>30.5</v>
      </c>
      <c r="H39" s="56"/>
      <c r="I39" s="37">
        <f>SUM(G39:G42)+H39</f>
        <v>101.5</v>
      </c>
      <c r="J39" s="69"/>
    </row>
    <row r="40" ht="18.9" customHeight="1" spans="1:10">
      <c r="A40" s="49"/>
      <c r="B40" s="24"/>
      <c r="C40" s="25" t="s">
        <v>16</v>
      </c>
      <c r="D40" s="26">
        <v>0.3</v>
      </c>
      <c r="E40" s="50" t="s">
        <v>211</v>
      </c>
      <c r="F40" s="28"/>
      <c r="G40" s="48">
        <v>30</v>
      </c>
      <c r="H40" s="57"/>
      <c r="I40" s="37"/>
      <c r="J40" s="70"/>
    </row>
    <row r="41" ht="24" customHeight="1" spans="1:10">
      <c r="A41" s="49"/>
      <c r="B41" s="24"/>
      <c r="C41" s="25" t="s">
        <v>18</v>
      </c>
      <c r="D41" s="26">
        <v>0.2</v>
      </c>
      <c r="E41" s="47" t="s">
        <v>219</v>
      </c>
      <c r="F41" s="28">
        <v>1</v>
      </c>
      <c r="G41" s="37">
        <v>21</v>
      </c>
      <c r="H41" s="57"/>
      <c r="I41" s="37"/>
      <c r="J41" s="70"/>
    </row>
    <row r="42" ht="18.9" customHeight="1" spans="1:10">
      <c r="A42" s="49"/>
      <c r="B42" s="24"/>
      <c r="C42" s="25" t="s">
        <v>185</v>
      </c>
      <c r="D42" s="26">
        <v>0.2</v>
      </c>
      <c r="E42" s="47" t="s">
        <v>21</v>
      </c>
      <c r="F42" s="28">
        <v>0</v>
      </c>
      <c r="G42" s="37">
        <v>20</v>
      </c>
      <c r="H42" s="58"/>
      <c r="I42" s="37"/>
      <c r="J42" s="71"/>
    </row>
    <row r="43" ht="36.9" customHeight="1" spans="1:10">
      <c r="A43" s="49"/>
      <c r="B43" s="24" t="s">
        <v>220</v>
      </c>
      <c r="C43" s="25" t="s">
        <v>14</v>
      </c>
      <c r="D43" s="26">
        <v>0.3</v>
      </c>
      <c r="E43" s="47" t="s">
        <v>385</v>
      </c>
      <c r="F43" s="28">
        <v>-0.5</v>
      </c>
      <c r="G43" s="48">
        <v>29.5</v>
      </c>
      <c r="H43" s="56"/>
      <c r="I43" s="37">
        <f>SUM(G43:G46)+H43</f>
        <v>99.5</v>
      </c>
      <c r="J43" s="69"/>
    </row>
    <row r="44" ht="21" customHeight="1" spans="1:10">
      <c r="A44" s="49"/>
      <c r="B44" s="24"/>
      <c r="C44" s="25" t="s">
        <v>16</v>
      </c>
      <c r="D44" s="26">
        <v>0.3</v>
      </c>
      <c r="E44" s="50" t="s">
        <v>211</v>
      </c>
      <c r="F44" s="28"/>
      <c r="G44" s="48">
        <v>30</v>
      </c>
      <c r="H44" s="57"/>
      <c r="I44" s="37"/>
      <c r="J44" s="70"/>
    </row>
    <row r="45" ht="20.1" customHeight="1" spans="1:10">
      <c r="A45" s="49"/>
      <c r="B45" s="24"/>
      <c r="C45" s="25" t="s">
        <v>18</v>
      </c>
      <c r="D45" s="26">
        <v>0.2</v>
      </c>
      <c r="E45" s="47" t="s">
        <v>299</v>
      </c>
      <c r="F45" s="28"/>
      <c r="G45" s="37">
        <v>20</v>
      </c>
      <c r="H45" s="57"/>
      <c r="I45" s="37"/>
      <c r="J45" s="70"/>
    </row>
    <row r="46" ht="18" customHeight="1" spans="1:10">
      <c r="A46" s="49"/>
      <c r="B46" s="24"/>
      <c r="C46" s="25" t="s">
        <v>185</v>
      </c>
      <c r="D46" s="26">
        <v>0.2</v>
      </c>
      <c r="E46" s="47" t="s">
        <v>21</v>
      </c>
      <c r="F46" s="28"/>
      <c r="G46" s="37">
        <v>20</v>
      </c>
      <c r="H46" s="58"/>
      <c r="I46" s="37"/>
      <c r="J46" s="71"/>
    </row>
    <row r="47" ht="41.25" customHeight="1" spans="1:10">
      <c r="A47" s="49"/>
      <c r="B47" s="24" t="s">
        <v>223</v>
      </c>
      <c r="C47" s="25" t="s">
        <v>14</v>
      </c>
      <c r="D47" s="26">
        <v>0.3</v>
      </c>
      <c r="E47" s="47" t="s">
        <v>386</v>
      </c>
      <c r="F47" s="28"/>
      <c r="G47" s="48">
        <v>31.5</v>
      </c>
      <c r="H47" s="56"/>
      <c r="I47" s="37">
        <f>SUM(G47:G50)+H47</f>
        <v>103.5</v>
      </c>
      <c r="J47" s="69"/>
    </row>
    <row r="48" ht="15.9" customHeight="1" spans="1:10">
      <c r="A48" s="49"/>
      <c r="B48" s="24"/>
      <c r="C48" s="25" t="s">
        <v>16</v>
      </c>
      <c r="D48" s="26">
        <v>0.3</v>
      </c>
      <c r="E48" s="50" t="s">
        <v>211</v>
      </c>
      <c r="F48" s="28"/>
      <c r="G48" s="48">
        <v>30</v>
      </c>
      <c r="H48" s="57"/>
      <c r="I48" s="37"/>
      <c r="J48" s="70"/>
    </row>
    <row r="49" ht="21.9" customHeight="1" spans="1:10">
      <c r="A49" s="49"/>
      <c r="B49" s="24"/>
      <c r="C49" s="25" t="s">
        <v>18</v>
      </c>
      <c r="D49" s="26">
        <v>0.2</v>
      </c>
      <c r="E49" s="47" t="s">
        <v>225</v>
      </c>
      <c r="F49" s="28">
        <v>2</v>
      </c>
      <c r="G49" s="37">
        <v>22</v>
      </c>
      <c r="H49" s="57"/>
      <c r="I49" s="37"/>
      <c r="J49" s="70"/>
    </row>
    <row r="50" ht="24" customHeight="1" spans="1:10">
      <c r="A50" s="51"/>
      <c r="B50" s="24"/>
      <c r="C50" s="25" t="s">
        <v>185</v>
      </c>
      <c r="D50" s="26">
        <v>0.2</v>
      </c>
      <c r="E50" s="47" t="s">
        <v>21</v>
      </c>
      <c r="F50" s="28"/>
      <c r="G50" s="37">
        <v>20</v>
      </c>
      <c r="H50" s="58"/>
      <c r="I50" s="37"/>
      <c r="J50" s="71"/>
    </row>
    <row r="51" ht="30" customHeight="1" spans="1:10">
      <c r="A51" s="67" t="s">
        <v>179</v>
      </c>
      <c r="B51" s="67"/>
      <c r="C51" s="67"/>
      <c r="D51" s="67"/>
      <c r="E51" s="67"/>
      <c r="F51" s="67"/>
      <c r="G51" s="67"/>
      <c r="H51" s="68"/>
      <c r="I51" s="67"/>
      <c r="J51" s="67"/>
    </row>
  </sheetData>
  <mergeCells count="51">
    <mergeCell ref="A1:J1"/>
    <mergeCell ref="A51:J51"/>
    <mergeCell ref="A3:A6"/>
    <mergeCell ref="A7:A14"/>
    <mergeCell ref="A15:A18"/>
    <mergeCell ref="A19:A22"/>
    <mergeCell ref="A23:A26"/>
    <mergeCell ref="A27:A50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H3:H6"/>
    <mergeCell ref="H7:H10"/>
    <mergeCell ref="H11:H14"/>
    <mergeCell ref="H19:H22"/>
    <mergeCell ref="H27:H30"/>
    <mergeCell ref="H31:H34"/>
    <mergeCell ref="H35:H38"/>
    <mergeCell ref="H39:H42"/>
    <mergeCell ref="H43:H46"/>
    <mergeCell ref="H47:H50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J3:J6"/>
    <mergeCell ref="J7:J10"/>
    <mergeCell ref="J11:J14"/>
    <mergeCell ref="J19:J22"/>
    <mergeCell ref="J27:J30"/>
    <mergeCell ref="J35:J38"/>
    <mergeCell ref="J39:J42"/>
    <mergeCell ref="J43:J46"/>
    <mergeCell ref="J47:J50"/>
  </mergeCells>
  <pageMargins left="0.75" right="0.75" top="0.786805555555556" bottom="0.747916666666667" header="0.511805555555556" footer="0.511805555555556"/>
  <pageSetup paperSize="9" orientation="portrait" horizontalDpi="600" verticalDpi="600"/>
  <headerFooter/>
  <rowBreaks count="1" manualBreakCount="1">
    <brk id="22" max="25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5"/>
  <sheetViews>
    <sheetView view="pageBreakPreview" zoomScaleNormal="100" topLeftCell="B133" workbookViewId="0">
      <selection activeCell="I135" sqref="I135:I138"/>
    </sheetView>
  </sheetViews>
  <sheetFormatPr defaultColWidth="9" defaultRowHeight="14.25"/>
  <cols>
    <col min="1" max="1" width="0.666666666666667" style="40" hidden="1" customWidth="1"/>
    <col min="2" max="2" width="6.775" style="40" customWidth="1"/>
    <col min="3" max="3" width="11.2166666666667" style="40" customWidth="1"/>
    <col min="4" max="4" width="3.33333333333333" style="40" customWidth="1"/>
    <col min="5" max="5" width="32.2166666666667" style="40" customWidth="1"/>
    <col min="6" max="6" width="6" style="40" customWidth="1"/>
    <col min="7" max="7" width="6.21666666666667" style="40" customWidth="1"/>
    <col min="8" max="8" width="6.21666666666667" style="41" customWidth="1"/>
    <col min="9" max="9" width="7.10833333333333" style="40" customWidth="1"/>
    <col min="10" max="10" width="7.44166666666667" style="40" customWidth="1"/>
    <col min="11" max="11" width="7.10833333333333" style="40" customWidth="1"/>
    <col min="12" max="16384" width="9" style="40"/>
  </cols>
  <sheetData>
    <row r="1" ht="51" customHeight="1" spans="1:11">
      <c r="A1" s="2" t="s">
        <v>387</v>
      </c>
      <c r="B1" s="2"/>
      <c r="C1" s="2"/>
      <c r="D1" s="2"/>
      <c r="E1" s="2"/>
      <c r="F1" s="2"/>
      <c r="G1" s="2"/>
      <c r="H1" s="54"/>
      <c r="I1" s="2"/>
      <c r="J1" s="2"/>
      <c r="K1" s="2"/>
    </row>
    <row r="2" ht="33" customHeight="1" spans="1:11">
      <c r="A2" s="44" t="s">
        <v>1</v>
      </c>
      <c r="B2" s="4" t="s">
        <v>2</v>
      </c>
      <c r="C2" s="4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4" t="s">
        <v>11</v>
      </c>
    </row>
    <row r="3" ht="24" customHeight="1" spans="1:11">
      <c r="A3" s="24" t="s">
        <v>12</v>
      </c>
      <c r="B3" s="24" t="s">
        <v>13</v>
      </c>
      <c r="C3" s="25" t="s">
        <v>14</v>
      </c>
      <c r="D3" s="26">
        <v>0.3</v>
      </c>
      <c r="E3" s="47" t="s">
        <v>388</v>
      </c>
      <c r="F3" s="28"/>
      <c r="G3" s="29">
        <f>0.3*RIGHT(E3,5)</f>
        <v>29.22</v>
      </c>
      <c r="H3" s="29"/>
      <c r="I3" s="37">
        <f>SUM(G3:G6)+H3</f>
        <v>105.78</v>
      </c>
      <c r="J3" s="37" t="e">
        <f>#REF!</f>
        <v>#REF!</v>
      </c>
      <c r="K3" s="25"/>
    </row>
    <row r="4" ht="27" customHeight="1" spans="1:11">
      <c r="A4" s="24"/>
      <c r="B4" s="24"/>
      <c r="C4" s="25" t="s">
        <v>16</v>
      </c>
      <c r="D4" s="26">
        <v>0.3</v>
      </c>
      <c r="E4" s="50" t="s">
        <v>389</v>
      </c>
      <c r="F4" s="28">
        <v>7.56</v>
      </c>
      <c r="G4" s="37">
        <v>37.56</v>
      </c>
      <c r="H4" s="29"/>
      <c r="I4" s="37"/>
      <c r="J4" s="37"/>
      <c r="K4" s="25"/>
    </row>
    <row r="5" ht="75" customHeight="1" spans="1:11">
      <c r="A5" s="24"/>
      <c r="B5" s="24"/>
      <c r="C5" s="25" t="s">
        <v>18</v>
      </c>
      <c r="D5" s="26">
        <v>0.2</v>
      </c>
      <c r="E5" s="47" t="s">
        <v>390</v>
      </c>
      <c r="F5" s="28">
        <v>-1</v>
      </c>
      <c r="G5" s="37">
        <v>19</v>
      </c>
      <c r="H5" s="29"/>
      <c r="I5" s="37"/>
      <c r="J5" s="37"/>
      <c r="K5" s="25"/>
    </row>
    <row r="6" ht="20.1" customHeight="1" spans="1:11">
      <c r="A6" s="24"/>
      <c r="B6" s="24"/>
      <c r="C6" s="25" t="s">
        <v>20</v>
      </c>
      <c r="D6" s="26">
        <v>0.2</v>
      </c>
      <c r="E6" s="47" t="s">
        <v>21</v>
      </c>
      <c r="F6" s="28"/>
      <c r="G6" s="37">
        <v>20</v>
      </c>
      <c r="H6" s="29"/>
      <c r="I6" s="37"/>
      <c r="J6" s="37"/>
      <c r="K6" s="25"/>
    </row>
    <row r="7" ht="21" customHeight="1" spans="1:11">
      <c r="A7" s="24"/>
      <c r="B7" s="24" t="s">
        <v>22</v>
      </c>
      <c r="C7" s="25" t="s">
        <v>14</v>
      </c>
      <c r="D7" s="26">
        <v>0.3</v>
      </c>
      <c r="E7" s="47" t="s">
        <v>391</v>
      </c>
      <c r="F7" s="28"/>
      <c r="G7" s="29">
        <f>0.3*RIGHT(E7,5)</f>
        <v>28.92</v>
      </c>
      <c r="H7" s="29"/>
      <c r="I7" s="37">
        <f>SUM(G7:G10)+H7</f>
        <v>105.48</v>
      </c>
      <c r="J7" s="37" t="e">
        <f>#REF!</f>
        <v>#REF!</v>
      </c>
      <c r="K7" s="25"/>
    </row>
    <row r="8" ht="27.9" customHeight="1" spans="1:11">
      <c r="A8" s="24"/>
      <c r="B8" s="24"/>
      <c r="C8" s="25" t="s">
        <v>16</v>
      </c>
      <c r="D8" s="26">
        <v>0.3</v>
      </c>
      <c r="E8" s="50" t="s">
        <v>389</v>
      </c>
      <c r="F8" s="28">
        <v>7.56</v>
      </c>
      <c r="G8" s="37">
        <v>37.56</v>
      </c>
      <c r="H8" s="29"/>
      <c r="I8" s="37"/>
      <c r="J8" s="37"/>
      <c r="K8" s="25"/>
    </row>
    <row r="9" ht="72" customHeight="1" spans="1:11">
      <c r="A9" s="24"/>
      <c r="B9" s="24"/>
      <c r="C9" s="25" t="s">
        <v>18</v>
      </c>
      <c r="D9" s="26">
        <v>0.2</v>
      </c>
      <c r="E9" s="47" t="s">
        <v>390</v>
      </c>
      <c r="F9" s="28">
        <v>-1</v>
      </c>
      <c r="G9" s="37">
        <v>19</v>
      </c>
      <c r="H9" s="29"/>
      <c r="I9" s="37"/>
      <c r="J9" s="37"/>
      <c r="K9" s="25"/>
    </row>
    <row r="10" ht="21.9" customHeight="1" spans="1:11">
      <c r="A10" s="24"/>
      <c r="B10" s="24"/>
      <c r="C10" s="25" t="s">
        <v>20</v>
      </c>
      <c r="D10" s="26">
        <v>0.2</v>
      </c>
      <c r="E10" s="47" t="s">
        <v>21</v>
      </c>
      <c r="F10" s="28"/>
      <c r="G10" s="37">
        <v>20</v>
      </c>
      <c r="H10" s="29"/>
      <c r="I10" s="37"/>
      <c r="J10" s="37"/>
      <c r="K10" s="25"/>
    </row>
    <row r="11" ht="24.9" customHeight="1" spans="1:11">
      <c r="A11" s="24" t="s">
        <v>23</v>
      </c>
      <c r="B11" s="24" t="s">
        <v>24</v>
      </c>
      <c r="C11" s="25" t="s">
        <v>14</v>
      </c>
      <c r="D11" s="26">
        <v>0.3</v>
      </c>
      <c r="E11" s="47" t="s">
        <v>392</v>
      </c>
      <c r="F11" s="28"/>
      <c r="G11" s="29">
        <v>0</v>
      </c>
      <c r="H11" s="29"/>
      <c r="I11" s="37">
        <f>SUM(G11:G14)+H11</f>
        <v>65.96</v>
      </c>
      <c r="J11" s="37" t="e">
        <f>#REF!</f>
        <v>#REF!</v>
      </c>
      <c r="K11" s="25"/>
    </row>
    <row r="12" ht="24" spans="1:11">
      <c r="A12" s="24"/>
      <c r="B12" s="24"/>
      <c r="C12" s="25" t="s">
        <v>16</v>
      </c>
      <c r="D12" s="26">
        <v>0.3</v>
      </c>
      <c r="E12" s="50" t="s">
        <v>393</v>
      </c>
      <c r="F12" s="29">
        <v>0.96</v>
      </c>
      <c r="G12" s="37">
        <v>30.96</v>
      </c>
      <c r="H12" s="29"/>
      <c r="I12" s="37"/>
      <c r="J12" s="37"/>
      <c r="K12" s="25"/>
    </row>
    <row r="13" ht="78" customHeight="1" spans="1:11">
      <c r="A13" s="24"/>
      <c r="B13" s="24"/>
      <c r="C13" s="25" t="s">
        <v>18</v>
      </c>
      <c r="D13" s="26">
        <v>0.2</v>
      </c>
      <c r="E13" s="47" t="s">
        <v>394</v>
      </c>
      <c r="F13" s="28">
        <v>-5</v>
      </c>
      <c r="G13" s="37">
        <v>15</v>
      </c>
      <c r="H13" s="29"/>
      <c r="I13" s="37"/>
      <c r="J13" s="37"/>
      <c r="K13" s="25"/>
    </row>
    <row r="14" ht="27" customHeight="1" spans="1:11">
      <c r="A14" s="24"/>
      <c r="B14" s="24"/>
      <c r="C14" s="25" t="s">
        <v>20</v>
      </c>
      <c r="D14" s="26">
        <v>0.2</v>
      </c>
      <c r="E14" s="47" t="s">
        <v>21</v>
      </c>
      <c r="F14" s="28"/>
      <c r="G14" s="37">
        <v>20</v>
      </c>
      <c r="H14" s="29"/>
      <c r="I14" s="37"/>
      <c r="J14" s="37"/>
      <c r="K14" s="25"/>
    </row>
    <row r="15" ht="24" customHeight="1" spans="1:11">
      <c r="A15" s="24"/>
      <c r="B15" s="55" t="s">
        <v>28</v>
      </c>
      <c r="C15" s="25" t="s">
        <v>14</v>
      </c>
      <c r="D15" s="26">
        <v>0.3</v>
      </c>
      <c r="E15" s="47" t="s">
        <v>392</v>
      </c>
      <c r="F15" s="28"/>
      <c r="G15" s="29">
        <v>0</v>
      </c>
      <c r="H15" s="29"/>
      <c r="I15" s="37">
        <f>SUM(G15:G18)+H15</f>
        <v>65.96</v>
      </c>
      <c r="J15" s="37" t="e">
        <f>#REF!</f>
        <v>#REF!</v>
      </c>
      <c r="K15" s="25"/>
    </row>
    <row r="16" ht="27" customHeight="1" spans="1:11">
      <c r="A16" s="24"/>
      <c r="B16" s="55"/>
      <c r="C16" s="25" t="s">
        <v>16</v>
      </c>
      <c r="D16" s="26">
        <v>0.3</v>
      </c>
      <c r="E16" s="50" t="s">
        <v>393</v>
      </c>
      <c r="F16" s="29">
        <v>0.96</v>
      </c>
      <c r="G16" s="37">
        <v>30.96</v>
      </c>
      <c r="H16" s="29"/>
      <c r="I16" s="37"/>
      <c r="J16" s="37"/>
      <c r="K16" s="25"/>
    </row>
    <row r="17" ht="80.1" customHeight="1" spans="1:11">
      <c r="A17" s="24"/>
      <c r="B17" s="55"/>
      <c r="C17" s="25" t="s">
        <v>18</v>
      </c>
      <c r="D17" s="26">
        <v>0.2</v>
      </c>
      <c r="E17" s="47" t="s">
        <v>395</v>
      </c>
      <c r="F17" s="28">
        <v>-5</v>
      </c>
      <c r="G17" s="37">
        <v>15</v>
      </c>
      <c r="H17" s="29"/>
      <c r="I17" s="37"/>
      <c r="J17" s="37"/>
      <c r="K17" s="25"/>
    </row>
    <row r="18" ht="30" customHeight="1" spans="1:11">
      <c r="A18" s="24"/>
      <c r="B18" s="55"/>
      <c r="C18" s="25" t="s">
        <v>20</v>
      </c>
      <c r="D18" s="26">
        <v>0.2</v>
      </c>
      <c r="E18" s="47" t="s">
        <v>21</v>
      </c>
      <c r="F18" s="28"/>
      <c r="G18" s="37">
        <v>20</v>
      </c>
      <c r="H18" s="29"/>
      <c r="I18" s="37"/>
      <c r="J18" s="37"/>
      <c r="K18" s="25"/>
    </row>
    <row r="19" ht="21" customHeight="1" spans="1:11">
      <c r="A19" s="24" t="s">
        <v>31</v>
      </c>
      <c r="B19" s="24" t="s">
        <v>32</v>
      </c>
      <c r="C19" s="25" t="s">
        <v>14</v>
      </c>
      <c r="D19" s="26">
        <v>0.3</v>
      </c>
      <c r="E19" s="47" t="s">
        <v>314</v>
      </c>
      <c r="F19" s="28"/>
      <c r="G19" s="29">
        <f>0.3*RIGHT(E19,5)</f>
        <v>29.04</v>
      </c>
      <c r="H19" s="29"/>
      <c r="I19" s="37">
        <f>SUM(G19:G22)+H19</f>
        <v>102.34</v>
      </c>
      <c r="J19" s="37" t="e">
        <f>#REF!</f>
        <v>#REF!</v>
      </c>
      <c r="K19" s="25"/>
    </row>
    <row r="20" ht="23.1" customHeight="1" spans="1:11">
      <c r="A20" s="24"/>
      <c r="B20" s="24"/>
      <c r="C20" s="25" t="s">
        <v>16</v>
      </c>
      <c r="D20" s="26">
        <v>0.3</v>
      </c>
      <c r="E20" s="50" t="s">
        <v>396</v>
      </c>
      <c r="F20" s="28">
        <v>3.3</v>
      </c>
      <c r="G20" s="37">
        <v>33.3</v>
      </c>
      <c r="H20" s="29"/>
      <c r="I20" s="37"/>
      <c r="J20" s="37"/>
      <c r="K20" s="25"/>
    </row>
    <row r="21" ht="60.9" customHeight="1" spans="1:11">
      <c r="A21" s="24"/>
      <c r="B21" s="24"/>
      <c r="C21" s="25" t="s">
        <v>18</v>
      </c>
      <c r="D21" s="26">
        <v>0.2</v>
      </c>
      <c r="E21" s="47" t="s">
        <v>397</v>
      </c>
      <c r="F21" s="28">
        <v>0</v>
      </c>
      <c r="G21" s="37">
        <v>20</v>
      </c>
      <c r="H21" s="29"/>
      <c r="I21" s="37"/>
      <c r="J21" s="37"/>
      <c r="K21" s="25"/>
    </row>
    <row r="22" ht="18" customHeight="1" spans="1:11">
      <c r="A22" s="24"/>
      <c r="B22" s="24"/>
      <c r="C22" s="25" t="s">
        <v>20</v>
      </c>
      <c r="D22" s="26">
        <v>0.2</v>
      </c>
      <c r="E22" s="47" t="s">
        <v>21</v>
      </c>
      <c r="F22" s="28"/>
      <c r="G22" s="37">
        <v>20</v>
      </c>
      <c r="H22" s="29"/>
      <c r="I22" s="37"/>
      <c r="J22" s="37"/>
      <c r="K22" s="25"/>
    </row>
    <row r="23" ht="21" customHeight="1" spans="1:11">
      <c r="A23" s="24"/>
      <c r="B23" s="24" t="s">
        <v>36</v>
      </c>
      <c r="C23" s="25" t="s">
        <v>14</v>
      </c>
      <c r="D23" s="26">
        <v>0.3</v>
      </c>
      <c r="E23" s="47" t="s">
        <v>398</v>
      </c>
      <c r="F23" s="28"/>
      <c r="G23" s="29">
        <f>0.3*RIGHT(E23,5)</f>
        <v>28.74</v>
      </c>
      <c r="H23" s="29"/>
      <c r="I23" s="37">
        <f>SUM(G23:G26)+H23</f>
        <v>102.04</v>
      </c>
      <c r="J23" s="37" t="e">
        <f>#REF!</f>
        <v>#REF!</v>
      </c>
      <c r="K23" s="25"/>
    </row>
    <row r="24" ht="33" customHeight="1" spans="1:11">
      <c r="A24" s="24"/>
      <c r="B24" s="24"/>
      <c r="C24" s="25" t="s">
        <v>16</v>
      </c>
      <c r="D24" s="26">
        <v>0.3</v>
      </c>
      <c r="E24" s="50" t="s">
        <v>396</v>
      </c>
      <c r="F24" s="28">
        <v>3.3</v>
      </c>
      <c r="G24" s="37">
        <v>33.3</v>
      </c>
      <c r="H24" s="29"/>
      <c r="I24" s="37"/>
      <c r="J24" s="37"/>
      <c r="K24" s="25"/>
    </row>
    <row r="25" ht="77.1" customHeight="1" spans="1:11">
      <c r="A25" s="24"/>
      <c r="B25" s="24"/>
      <c r="C25" s="25" t="s">
        <v>18</v>
      </c>
      <c r="D25" s="26">
        <v>0.2</v>
      </c>
      <c r="E25" s="47" t="s">
        <v>397</v>
      </c>
      <c r="F25" s="28">
        <v>0</v>
      </c>
      <c r="G25" s="37">
        <v>20</v>
      </c>
      <c r="H25" s="29"/>
      <c r="I25" s="37"/>
      <c r="J25" s="37"/>
      <c r="K25" s="25"/>
    </row>
    <row r="26" ht="23.1" customHeight="1" spans="1:11">
      <c r="A26" s="24"/>
      <c r="B26" s="24"/>
      <c r="C26" s="25" t="s">
        <v>20</v>
      </c>
      <c r="D26" s="26">
        <v>0.2</v>
      </c>
      <c r="E26" s="47" t="s">
        <v>21</v>
      </c>
      <c r="F26" s="28"/>
      <c r="G26" s="37">
        <v>20</v>
      </c>
      <c r="H26" s="29"/>
      <c r="I26" s="37"/>
      <c r="J26" s="37"/>
      <c r="K26" s="25"/>
    </row>
    <row r="27" ht="21.9" customHeight="1" spans="1:11">
      <c r="A27" s="46" t="s">
        <v>38</v>
      </c>
      <c r="B27" s="24" t="s">
        <v>39</v>
      </c>
      <c r="C27" s="25" t="s">
        <v>14</v>
      </c>
      <c r="D27" s="26">
        <v>0.3</v>
      </c>
      <c r="E27" s="47" t="s">
        <v>399</v>
      </c>
      <c r="F27" s="28"/>
      <c r="G27" s="29">
        <f>0.3*RIGHT(E27,5)</f>
        <v>30.72</v>
      </c>
      <c r="H27" s="29"/>
      <c r="I27" s="37">
        <f>SUM(G27:G30)+H27</f>
        <v>100.26</v>
      </c>
      <c r="J27" s="37" t="e">
        <f>#REF!</f>
        <v>#REF!</v>
      </c>
      <c r="K27" s="25"/>
    </row>
    <row r="28" ht="27" customHeight="1" spans="1:11">
      <c r="A28" s="49"/>
      <c r="B28" s="24"/>
      <c r="C28" s="25" t="s">
        <v>16</v>
      </c>
      <c r="D28" s="26">
        <v>0.3</v>
      </c>
      <c r="E28" s="50" t="s">
        <v>400</v>
      </c>
      <c r="F28" s="28">
        <v>0.54</v>
      </c>
      <c r="G28" s="37">
        <v>30.54</v>
      </c>
      <c r="H28" s="29"/>
      <c r="I28" s="37"/>
      <c r="J28" s="37"/>
      <c r="K28" s="25"/>
    </row>
    <row r="29" ht="57" customHeight="1" spans="1:11">
      <c r="A29" s="49"/>
      <c r="B29" s="24"/>
      <c r="C29" s="25" t="s">
        <v>18</v>
      </c>
      <c r="D29" s="26">
        <v>0.2</v>
      </c>
      <c r="E29" s="47" t="s">
        <v>401</v>
      </c>
      <c r="F29" s="28">
        <v>-1</v>
      </c>
      <c r="G29" s="37">
        <v>19</v>
      </c>
      <c r="H29" s="29"/>
      <c r="I29" s="37"/>
      <c r="J29" s="37"/>
      <c r="K29" s="25"/>
    </row>
    <row r="30" ht="24" customHeight="1" spans="1:11">
      <c r="A30" s="51"/>
      <c r="B30" s="24"/>
      <c r="C30" s="25" t="s">
        <v>20</v>
      </c>
      <c r="D30" s="26">
        <v>0.2</v>
      </c>
      <c r="E30" s="47" t="s">
        <v>21</v>
      </c>
      <c r="F30" s="28"/>
      <c r="G30" s="37">
        <v>20</v>
      </c>
      <c r="H30" s="29"/>
      <c r="I30" s="37"/>
      <c r="J30" s="37"/>
      <c r="K30" s="25"/>
    </row>
    <row r="31" ht="27" customHeight="1" spans="1:11">
      <c r="A31" s="24" t="s">
        <v>43</v>
      </c>
      <c r="B31" s="24" t="s">
        <v>44</v>
      </c>
      <c r="C31" s="25" t="s">
        <v>14</v>
      </c>
      <c r="D31" s="26">
        <v>0.3</v>
      </c>
      <c r="E31" s="47" t="s">
        <v>402</v>
      </c>
      <c r="F31" s="28"/>
      <c r="G31" s="29">
        <f>0.3*RIGHT(E31,5)</f>
        <v>24.27</v>
      </c>
      <c r="H31" s="29">
        <v>-1</v>
      </c>
      <c r="I31" s="37">
        <f>SUM(G31:G34)+H31</f>
        <v>93.87</v>
      </c>
      <c r="J31" s="37" t="e">
        <f>#REF!</f>
        <v>#REF!</v>
      </c>
      <c r="K31" s="25"/>
    </row>
    <row r="32" ht="27.75" customHeight="1" spans="1:11">
      <c r="A32" s="24"/>
      <c r="B32" s="24"/>
      <c r="C32" s="25" t="s">
        <v>16</v>
      </c>
      <c r="D32" s="26">
        <v>0.3</v>
      </c>
      <c r="E32" s="50" t="s">
        <v>403</v>
      </c>
      <c r="F32" s="28">
        <v>0.6</v>
      </c>
      <c r="G32" s="37">
        <v>30.6</v>
      </c>
      <c r="H32" s="29"/>
      <c r="I32" s="37"/>
      <c r="J32" s="37"/>
      <c r="K32" s="25"/>
    </row>
    <row r="33" ht="63" customHeight="1" spans="1:11">
      <c r="A33" s="24"/>
      <c r="B33" s="24"/>
      <c r="C33" s="25" t="s">
        <v>18</v>
      </c>
      <c r="D33" s="26">
        <v>0.2</v>
      </c>
      <c r="E33" s="47" t="s">
        <v>404</v>
      </c>
      <c r="F33" s="28">
        <v>0</v>
      </c>
      <c r="G33" s="37">
        <v>20</v>
      </c>
      <c r="H33" s="29"/>
      <c r="I33" s="37"/>
      <c r="J33" s="37"/>
      <c r="K33" s="25"/>
    </row>
    <row r="34" ht="18.9" customHeight="1" spans="1:11">
      <c r="A34" s="24"/>
      <c r="B34" s="24"/>
      <c r="C34" s="25" t="s">
        <v>20</v>
      </c>
      <c r="D34" s="26">
        <v>0.2</v>
      </c>
      <c r="E34" s="47" t="s">
        <v>21</v>
      </c>
      <c r="F34" s="28"/>
      <c r="G34" s="37">
        <v>20</v>
      </c>
      <c r="H34" s="29"/>
      <c r="I34" s="37"/>
      <c r="J34" s="37"/>
      <c r="K34" s="25"/>
    </row>
    <row r="35" ht="24.9" customHeight="1" spans="1:11">
      <c r="A35" s="24"/>
      <c r="B35" s="24" t="s">
        <v>321</v>
      </c>
      <c r="C35" s="25" t="s">
        <v>14</v>
      </c>
      <c r="D35" s="26">
        <v>0.3</v>
      </c>
      <c r="E35" s="47" t="s">
        <v>402</v>
      </c>
      <c r="F35" s="28"/>
      <c r="G35" s="29">
        <f>0.3*RIGHT(E35,5)</f>
        <v>24.27</v>
      </c>
      <c r="H35" s="29"/>
      <c r="I35" s="37">
        <f>SUM(G35:G38)+H35</f>
        <v>94.87</v>
      </c>
      <c r="J35" s="37" t="e">
        <f>#REF!</f>
        <v>#REF!</v>
      </c>
      <c r="K35" s="25"/>
    </row>
    <row r="36" ht="27" customHeight="1" spans="1:11">
      <c r="A36" s="24"/>
      <c r="B36" s="24"/>
      <c r="C36" s="25" t="s">
        <v>16</v>
      </c>
      <c r="D36" s="26">
        <v>0.3</v>
      </c>
      <c r="E36" s="50" t="s">
        <v>405</v>
      </c>
      <c r="F36" s="28">
        <v>0.6</v>
      </c>
      <c r="G36" s="37">
        <v>30.6</v>
      </c>
      <c r="H36" s="29"/>
      <c r="I36" s="37"/>
      <c r="J36" s="37"/>
      <c r="K36" s="25"/>
    </row>
    <row r="37" ht="63" customHeight="1" spans="1:11">
      <c r="A37" s="24"/>
      <c r="B37" s="24"/>
      <c r="C37" s="25" t="s">
        <v>18</v>
      </c>
      <c r="D37" s="26">
        <v>0.2</v>
      </c>
      <c r="E37" s="47" t="s">
        <v>404</v>
      </c>
      <c r="F37" s="28">
        <v>0</v>
      </c>
      <c r="G37" s="37">
        <v>20</v>
      </c>
      <c r="H37" s="29"/>
      <c r="I37" s="37"/>
      <c r="J37" s="37"/>
      <c r="K37" s="25"/>
    </row>
    <row r="38" ht="21.9" customHeight="1" spans="1:11">
      <c r="A38" s="24"/>
      <c r="B38" s="24"/>
      <c r="C38" s="25" t="s">
        <v>20</v>
      </c>
      <c r="D38" s="26">
        <v>0.2</v>
      </c>
      <c r="E38" s="47" t="s">
        <v>21</v>
      </c>
      <c r="F38" s="28"/>
      <c r="G38" s="37">
        <v>20</v>
      </c>
      <c r="H38" s="29"/>
      <c r="I38" s="37"/>
      <c r="J38" s="37"/>
      <c r="K38" s="25"/>
    </row>
    <row r="39" ht="18" customHeight="1" spans="1:11">
      <c r="A39" s="24" t="s">
        <v>50</v>
      </c>
      <c r="B39" s="24" t="s">
        <v>324</v>
      </c>
      <c r="C39" s="25" t="s">
        <v>14</v>
      </c>
      <c r="D39" s="26">
        <v>0.3</v>
      </c>
      <c r="E39" s="47" t="s">
        <v>37</v>
      </c>
      <c r="F39" s="28"/>
      <c r="G39" s="29">
        <f>0.3*RIGHT(E39,5)</f>
        <v>29.58</v>
      </c>
      <c r="H39" s="29"/>
      <c r="I39" s="37">
        <f>SUM(G39:G42)+H39</f>
        <v>109.42</v>
      </c>
      <c r="J39" s="37" t="e">
        <f>#REF!</f>
        <v>#REF!</v>
      </c>
      <c r="K39" s="25"/>
    </row>
    <row r="40" ht="26.1" customHeight="1" spans="1:11">
      <c r="A40" s="24"/>
      <c r="B40" s="24"/>
      <c r="C40" s="25" t="s">
        <v>16</v>
      </c>
      <c r="D40" s="26">
        <v>0.3</v>
      </c>
      <c r="E40" s="50" t="s">
        <v>406</v>
      </c>
      <c r="F40" s="28">
        <v>6.84</v>
      </c>
      <c r="G40" s="37">
        <v>36.84</v>
      </c>
      <c r="H40" s="29"/>
      <c r="I40" s="37"/>
      <c r="J40" s="37"/>
      <c r="K40" s="25"/>
    </row>
    <row r="41" ht="60" spans="1:11">
      <c r="A41" s="24"/>
      <c r="B41" s="24"/>
      <c r="C41" s="25" t="s">
        <v>18</v>
      </c>
      <c r="D41" s="26">
        <v>0.2</v>
      </c>
      <c r="E41" s="47" t="s">
        <v>407</v>
      </c>
      <c r="F41" s="28">
        <v>3</v>
      </c>
      <c r="G41" s="37">
        <v>23</v>
      </c>
      <c r="H41" s="29"/>
      <c r="I41" s="37"/>
      <c r="J41" s="37"/>
      <c r="K41" s="25"/>
    </row>
    <row r="42" ht="18.9" customHeight="1" spans="1:11">
      <c r="A42" s="24"/>
      <c r="B42" s="24"/>
      <c r="C42" s="25" t="s">
        <v>20</v>
      </c>
      <c r="D42" s="26">
        <v>0.2</v>
      </c>
      <c r="E42" s="47" t="s">
        <v>21</v>
      </c>
      <c r="F42" s="28"/>
      <c r="G42" s="37">
        <v>20</v>
      </c>
      <c r="H42" s="29"/>
      <c r="I42" s="37"/>
      <c r="J42" s="37"/>
      <c r="K42" s="25"/>
    </row>
    <row r="43" ht="18" customHeight="1" spans="1:11">
      <c r="A43" s="24"/>
      <c r="B43" s="24" t="s">
        <v>328</v>
      </c>
      <c r="C43" s="25" t="s">
        <v>14</v>
      </c>
      <c r="D43" s="26">
        <v>0.3</v>
      </c>
      <c r="E43" s="47" t="s">
        <v>37</v>
      </c>
      <c r="F43" s="28"/>
      <c r="G43" s="29">
        <f>0.3*RIGHT(E43,5)</f>
        <v>29.58</v>
      </c>
      <c r="H43" s="29"/>
      <c r="I43" s="37">
        <f>SUM(G43:G46)+H43</f>
        <v>109.42</v>
      </c>
      <c r="J43" s="37" t="e">
        <f>#REF!</f>
        <v>#REF!</v>
      </c>
      <c r="K43" s="25"/>
    </row>
    <row r="44" ht="24" spans="1:11">
      <c r="A44" s="24"/>
      <c r="B44" s="24"/>
      <c r="C44" s="25" t="s">
        <v>16</v>
      </c>
      <c r="D44" s="26">
        <v>0.3</v>
      </c>
      <c r="E44" s="50" t="s">
        <v>408</v>
      </c>
      <c r="F44" s="28">
        <v>6.84</v>
      </c>
      <c r="G44" s="37">
        <v>36.84</v>
      </c>
      <c r="H44" s="29"/>
      <c r="I44" s="37"/>
      <c r="J44" s="37"/>
      <c r="K44" s="25"/>
    </row>
    <row r="45" ht="60" spans="1:11">
      <c r="A45" s="24"/>
      <c r="B45" s="24"/>
      <c r="C45" s="25" t="s">
        <v>18</v>
      </c>
      <c r="D45" s="26">
        <v>0.2</v>
      </c>
      <c r="E45" s="47" t="s">
        <v>407</v>
      </c>
      <c r="F45" s="28">
        <v>3</v>
      </c>
      <c r="G45" s="37">
        <v>23</v>
      </c>
      <c r="H45" s="29"/>
      <c r="I45" s="37"/>
      <c r="J45" s="37"/>
      <c r="K45" s="25"/>
    </row>
    <row r="46" ht="17.1" customHeight="1" spans="1:11">
      <c r="A46" s="24"/>
      <c r="B46" s="24"/>
      <c r="C46" s="25" t="s">
        <v>20</v>
      </c>
      <c r="D46" s="26">
        <v>0.2</v>
      </c>
      <c r="E46" s="47" t="s">
        <v>21</v>
      </c>
      <c r="F46" s="28"/>
      <c r="G46" s="37">
        <v>20</v>
      </c>
      <c r="H46" s="29"/>
      <c r="I46" s="37"/>
      <c r="J46" s="37"/>
      <c r="K46" s="25"/>
    </row>
    <row r="47" ht="17.1" customHeight="1" spans="1:11">
      <c r="A47" s="46" t="s">
        <v>330</v>
      </c>
      <c r="B47" s="46" t="s">
        <v>331</v>
      </c>
      <c r="C47" s="25" t="s">
        <v>14</v>
      </c>
      <c r="D47" s="26">
        <v>0.3</v>
      </c>
      <c r="E47" s="47" t="s">
        <v>409</v>
      </c>
      <c r="F47" s="28"/>
      <c r="G47" s="29">
        <f>0.3*RIGHT(E47,5)</f>
        <v>29.31</v>
      </c>
      <c r="H47" s="56"/>
      <c r="I47" s="37">
        <f>SUM(G47:G50)+H47</f>
        <v>99.55</v>
      </c>
      <c r="J47" s="59" t="e">
        <f>#REF!</f>
        <v>#REF!</v>
      </c>
      <c r="K47" s="25"/>
    </row>
    <row r="48" ht="29.1" customHeight="1" spans="1:11">
      <c r="A48" s="49"/>
      <c r="B48" s="49"/>
      <c r="C48" s="25" t="s">
        <v>16</v>
      </c>
      <c r="D48" s="26">
        <v>0.3</v>
      </c>
      <c r="E48" s="50" t="s">
        <v>410</v>
      </c>
      <c r="F48" s="28">
        <v>0.24</v>
      </c>
      <c r="G48" s="37">
        <v>30.24</v>
      </c>
      <c r="H48" s="57"/>
      <c r="I48" s="37"/>
      <c r="J48" s="60"/>
      <c r="K48" s="25"/>
    </row>
    <row r="49" ht="51" customHeight="1" spans="1:11">
      <c r="A49" s="49"/>
      <c r="B49" s="49"/>
      <c r="C49" s="25" t="s">
        <v>18</v>
      </c>
      <c r="D49" s="26">
        <v>0.2</v>
      </c>
      <c r="E49" s="47" t="s">
        <v>411</v>
      </c>
      <c r="F49" s="28">
        <v>0</v>
      </c>
      <c r="G49" s="37">
        <v>20</v>
      </c>
      <c r="H49" s="57"/>
      <c r="I49" s="37"/>
      <c r="J49" s="60"/>
      <c r="K49" s="25"/>
    </row>
    <row r="50" ht="17.1" customHeight="1" spans="1:11">
      <c r="A50" s="49"/>
      <c r="B50" s="51"/>
      <c r="C50" s="25" t="s">
        <v>20</v>
      </c>
      <c r="D50" s="26">
        <v>0.2</v>
      </c>
      <c r="E50" s="47" t="s">
        <v>21</v>
      </c>
      <c r="F50" s="28"/>
      <c r="G50" s="37">
        <v>20</v>
      </c>
      <c r="H50" s="58"/>
      <c r="I50" s="37"/>
      <c r="J50" s="61"/>
      <c r="K50" s="25"/>
    </row>
    <row r="51" ht="17.1" customHeight="1" spans="1:11">
      <c r="A51" s="49"/>
      <c r="B51" s="46" t="s">
        <v>335</v>
      </c>
      <c r="C51" s="25" t="s">
        <v>14</v>
      </c>
      <c r="D51" s="26">
        <v>0.3</v>
      </c>
      <c r="E51" s="47" t="s">
        <v>409</v>
      </c>
      <c r="F51" s="28"/>
      <c r="G51" s="29">
        <f>0.3*RIGHT(E51,5)</f>
        <v>29.31</v>
      </c>
      <c r="H51" s="56"/>
      <c r="I51" s="37">
        <f>SUM(G51:G54)+H51</f>
        <v>99.55</v>
      </c>
      <c r="J51" s="59" t="e">
        <f>#REF!</f>
        <v>#REF!</v>
      </c>
      <c r="K51" s="25"/>
    </row>
    <row r="52" ht="24" customHeight="1" spans="1:11">
      <c r="A52" s="49"/>
      <c r="B52" s="49"/>
      <c r="C52" s="25" t="s">
        <v>16</v>
      </c>
      <c r="D52" s="26">
        <v>0.3</v>
      </c>
      <c r="E52" s="50" t="s">
        <v>410</v>
      </c>
      <c r="F52" s="28">
        <v>0.24</v>
      </c>
      <c r="G52" s="37">
        <v>30.24</v>
      </c>
      <c r="H52" s="57"/>
      <c r="I52" s="37"/>
      <c r="J52" s="60"/>
      <c r="K52" s="25"/>
    </row>
    <row r="53" ht="51.9" customHeight="1" spans="1:11">
      <c r="A53" s="49"/>
      <c r="B53" s="49"/>
      <c r="C53" s="25" t="s">
        <v>18</v>
      </c>
      <c r="D53" s="26">
        <v>0.2</v>
      </c>
      <c r="E53" s="47" t="s">
        <v>411</v>
      </c>
      <c r="F53" s="28">
        <v>0</v>
      </c>
      <c r="G53" s="37">
        <v>20</v>
      </c>
      <c r="H53" s="57"/>
      <c r="I53" s="37"/>
      <c r="J53" s="60"/>
      <c r="K53" s="25"/>
    </row>
    <row r="54" ht="17.1" customHeight="1" spans="1:11">
      <c r="A54" s="49"/>
      <c r="B54" s="51"/>
      <c r="C54" s="25" t="s">
        <v>20</v>
      </c>
      <c r="D54" s="26">
        <v>0.2</v>
      </c>
      <c r="E54" s="47" t="s">
        <v>21</v>
      </c>
      <c r="F54" s="28"/>
      <c r="G54" s="37">
        <v>20</v>
      </c>
      <c r="H54" s="58"/>
      <c r="I54" s="37"/>
      <c r="J54" s="61"/>
      <c r="K54" s="25"/>
    </row>
    <row r="55" ht="18.9" customHeight="1" spans="1:11">
      <c r="A55" s="46" t="s">
        <v>59</v>
      </c>
      <c r="B55" s="24" t="s">
        <v>60</v>
      </c>
      <c r="C55" s="25" t="s">
        <v>14</v>
      </c>
      <c r="D55" s="26">
        <v>0.3</v>
      </c>
      <c r="E55" s="47" t="s">
        <v>126</v>
      </c>
      <c r="F55" s="28"/>
      <c r="G55" s="29">
        <f>0.3*RIGHT(E55,5)</f>
        <v>28.95</v>
      </c>
      <c r="H55" s="29"/>
      <c r="I55" s="37">
        <f>SUM(G55:G58)+H55</f>
        <v>97.95</v>
      </c>
      <c r="J55" s="37" t="e">
        <f>#REF!</f>
        <v>#REF!</v>
      </c>
      <c r="K55" s="25"/>
    </row>
    <row r="56" ht="24" customHeight="1" spans="1:11">
      <c r="A56" s="49"/>
      <c r="B56" s="24"/>
      <c r="C56" s="25" t="s">
        <v>16</v>
      </c>
      <c r="D56" s="26">
        <v>0.3</v>
      </c>
      <c r="E56" s="50" t="s">
        <v>249</v>
      </c>
      <c r="F56" s="28">
        <v>0</v>
      </c>
      <c r="G56" s="37">
        <v>30</v>
      </c>
      <c r="H56" s="29"/>
      <c r="I56" s="37"/>
      <c r="J56" s="37"/>
      <c r="K56" s="25"/>
    </row>
    <row r="57" ht="53.1" customHeight="1" spans="1:11">
      <c r="A57" s="49"/>
      <c r="B57" s="24"/>
      <c r="C57" s="25" t="s">
        <v>18</v>
      </c>
      <c r="D57" s="26">
        <v>0.2</v>
      </c>
      <c r="E57" s="47" t="s">
        <v>412</v>
      </c>
      <c r="F57" s="28">
        <v>-1</v>
      </c>
      <c r="G57" s="37">
        <v>19</v>
      </c>
      <c r="H57" s="29"/>
      <c r="I57" s="37"/>
      <c r="J57" s="37"/>
      <c r="K57" s="25"/>
    </row>
    <row r="58" ht="15" customHeight="1" spans="1:11">
      <c r="A58" s="49"/>
      <c r="B58" s="24"/>
      <c r="C58" s="25" t="s">
        <v>20</v>
      </c>
      <c r="D58" s="26">
        <v>0.2</v>
      </c>
      <c r="E58" s="47" t="s">
        <v>21</v>
      </c>
      <c r="F58" s="28"/>
      <c r="G58" s="37">
        <v>20</v>
      </c>
      <c r="H58" s="29"/>
      <c r="I58" s="37"/>
      <c r="J58" s="37"/>
      <c r="K58" s="25"/>
    </row>
    <row r="59" ht="15" customHeight="1" spans="1:11">
      <c r="A59" s="49"/>
      <c r="B59" s="24" t="s">
        <v>64</v>
      </c>
      <c r="C59" s="25" t="s">
        <v>14</v>
      </c>
      <c r="D59" s="26">
        <v>0.3</v>
      </c>
      <c r="E59" s="47" t="s">
        <v>252</v>
      </c>
      <c r="F59" s="28"/>
      <c r="G59" s="29">
        <f>0.3*RIGHT(E59,5)</f>
        <v>29.1</v>
      </c>
      <c r="H59" s="29"/>
      <c r="I59" s="37">
        <f>SUM(G59:G62)+H59</f>
        <v>98.1</v>
      </c>
      <c r="J59" s="37" t="e">
        <f>#REF!</f>
        <v>#REF!</v>
      </c>
      <c r="K59" s="25"/>
    </row>
    <row r="60" ht="27" customHeight="1" spans="1:11">
      <c r="A60" s="49"/>
      <c r="B60" s="24"/>
      <c r="C60" s="25" t="s">
        <v>16</v>
      </c>
      <c r="D60" s="26">
        <v>0.3</v>
      </c>
      <c r="E60" s="50" t="s">
        <v>249</v>
      </c>
      <c r="F60" s="28">
        <v>0</v>
      </c>
      <c r="G60" s="37">
        <v>30</v>
      </c>
      <c r="H60" s="29"/>
      <c r="I60" s="37"/>
      <c r="J60" s="37"/>
      <c r="K60" s="25"/>
    </row>
    <row r="61" ht="51" customHeight="1" spans="1:11">
      <c r="A61" s="49"/>
      <c r="B61" s="24"/>
      <c r="C61" s="25" t="s">
        <v>18</v>
      </c>
      <c r="D61" s="26">
        <v>0.2</v>
      </c>
      <c r="E61" s="47" t="s">
        <v>412</v>
      </c>
      <c r="F61" s="28">
        <v>-1</v>
      </c>
      <c r="G61" s="37">
        <v>19</v>
      </c>
      <c r="H61" s="29"/>
      <c r="I61" s="37"/>
      <c r="J61" s="37"/>
      <c r="K61" s="25"/>
    </row>
    <row r="62" ht="15.9" customHeight="1" spans="1:11">
      <c r="A62" s="51"/>
      <c r="B62" s="24"/>
      <c r="C62" s="25" t="s">
        <v>20</v>
      </c>
      <c r="D62" s="26">
        <v>0.2</v>
      </c>
      <c r="E62" s="47" t="s">
        <v>21</v>
      </c>
      <c r="F62" s="28"/>
      <c r="G62" s="37">
        <v>20</v>
      </c>
      <c r="H62" s="29"/>
      <c r="I62" s="37"/>
      <c r="J62" s="37"/>
      <c r="K62" s="25"/>
    </row>
    <row r="63" ht="18" customHeight="1" spans="1:11">
      <c r="A63" s="46" t="s">
        <v>65</v>
      </c>
      <c r="B63" s="24" t="s">
        <v>339</v>
      </c>
      <c r="C63" s="25" t="s">
        <v>14</v>
      </c>
      <c r="D63" s="26">
        <v>0.3</v>
      </c>
      <c r="E63" s="47" t="s">
        <v>413</v>
      </c>
      <c r="F63" s="28"/>
      <c r="G63" s="29">
        <f>0.3*RIGHT(E63,5)</f>
        <v>26.94</v>
      </c>
      <c r="H63" s="29"/>
      <c r="I63" s="37">
        <f>SUM(G63:G66)+H63</f>
        <v>101.94</v>
      </c>
      <c r="J63" s="37" t="e">
        <f>#REF!</f>
        <v>#REF!</v>
      </c>
      <c r="K63" s="25"/>
    </row>
    <row r="64" ht="48.9" customHeight="1" spans="1:11">
      <c r="A64" s="49"/>
      <c r="B64" s="24"/>
      <c r="C64" s="25" t="s">
        <v>16</v>
      </c>
      <c r="D64" s="26">
        <v>0.3</v>
      </c>
      <c r="E64" s="50" t="s">
        <v>68</v>
      </c>
      <c r="F64" s="28"/>
      <c r="G64" s="37">
        <v>30</v>
      </c>
      <c r="H64" s="29"/>
      <c r="I64" s="37"/>
      <c r="J64" s="37"/>
      <c r="K64" s="25"/>
    </row>
    <row r="65" ht="53.1" customHeight="1" spans="1:11">
      <c r="A65" s="49"/>
      <c r="B65" s="24"/>
      <c r="C65" s="25" t="s">
        <v>18</v>
      </c>
      <c r="D65" s="26">
        <v>0.2</v>
      </c>
      <c r="E65" s="47" t="s">
        <v>414</v>
      </c>
      <c r="F65" s="28">
        <v>5</v>
      </c>
      <c r="G65" s="37">
        <v>25</v>
      </c>
      <c r="H65" s="29"/>
      <c r="I65" s="37"/>
      <c r="J65" s="37"/>
      <c r="K65" s="25"/>
    </row>
    <row r="66" ht="20.1" customHeight="1" spans="1:11">
      <c r="A66" s="51"/>
      <c r="B66" s="24"/>
      <c r="C66" s="25" t="s">
        <v>20</v>
      </c>
      <c r="D66" s="26">
        <v>0.2</v>
      </c>
      <c r="E66" s="47" t="s">
        <v>21</v>
      </c>
      <c r="F66" s="28"/>
      <c r="G66" s="37">
        <v>20</v>
      </c>
      <c r="H66" s="29"/>
      <c r="I66" s="37"/>
      <c r="J66" s="37"/>
      <c r="K66" s="25"/>
    </row>
    <row r="67" ht="21" customHeight="1" spans="1:11">
      <c r="A67" s="46" t="s">
        <v>65</v>
      </c>
      <c r="B67" s="24" t="s">
        <v>70</v>
      </c>
      <c r="C67" s="25" t="s">
        <v>14</v>
      </c>
      <c r="D67" s="26">
        <v>0.3</v>
      </c>
      <c r="E67" s="47" t="s">
        <v>413</v>
      </c>
      <c r="F67" s="28"/>
      <c r="G67" s="29">
        <f>0.3*RIGHT(E67,5)</f>
        <v>26.94</v>
      </c>
      <c r="H67" s="29"/>
      <c r="I67" s="37">
        <f>SUM(G67:G70)+H67</f>
        <v>101.94</v>
      </c>
      <c r="J67" s="37" t="e">
        <f>#REF!</f>
        <v>#REF!</v>
      </c>
      <c r="K67" s="25"/>
    </row>
    <row r="68" ht="51" customHeight="1" spans="1:11">
      <c r="A68" s="49"/>
      <c r="B68" s="24"/>
      <c r="C68" s="25" t="s">
        <v>16</v>
      </c>
      <c r="D68" s="26">
        <v>0.3</v>
      </c>
      <c r="E68" s="50" t="s">
        <v>68</v>
      </c>
      <c r="F68" s="28"/>
      <c r="G68" s="37">
        <v>30</v>
      </c>
      <c r="H68" s="29"/>
      <c r="I68" s="37"/>
      <c r="J68" s="37"/>
      <c r="K68" s="25"/>
    </row>
    <row r="69" ht="57" customHeight="1" spans="1:11">
      <c r="A69" s="49"/>
      <c r="B69" s="24"/>
      <c r="C69" s="25" t="s">
        <v>18</v>
      </c>
      <c r="D69" s="26">
        <v>0.2</v>
      </c>
      <c r="E69" s="47" t="s">
        <v>415</v>
      </c>
      <c r="F69" s="28">
        <v>5</v>
      </c>
      <c r="G69" s="37">
        <v>25</v>
      </c>
      <c r="H69" s="29"/>
      <c r="I69" s="37"/>
      <c r="J69" s="37"/>
      <c r="K69" s="25"/>
    </row>
    <row r="70" ht="24" customHeight="1" spans="1:11">
      <c r="A70" s="51"/>
      <c r="B70" s="24"/>
      <c r="C70" s="25" t="s">
        <v>20</v>
      </c>
      <c r="D70" s="26">
        <v>0.2</v>
      </c>
      <c r="E70" s="47" t="s">
        <v>21</v>
      </c>
      <c r="F70" s="28"/>
      <c r="G70" s="37">
        <v>20</v>
      </c>
      <c r="H70" s="29"/>
      <c r="I70" s="37"/>
      <c r="J70" s="37"/>
      <c r="K70" s="25"/>
    </row>
    <row r="71" ht="18.9" customHeight="1" spans="1:11">
      <c r="A71" s="46" t="s">
        <v>71</v>
      </c>
      <c r="B71" s="24" t="s">
        <v>72</v>
      </c>
      <c r="C71" s="25" t="s">
        <v>14</v>
      </c>
      <c r="D71" s="26">
        <v>0.3</v>
      </c>
      <c r="E71" s="47" t="s">
        <v>344</v>
      </c>
      <c r="F71" s="28"/>
      <c r="G71" s="29">
        <f>0.3*RIGHT(E71,5)</f>
        <v>31.2</v>
      </c>
      <c r="H71" s="29"/>
      <c r="I71" s="37">
        <f>SUM(G71:G74)+H71</f>
        <v>102.2</v>
      </c>
      <c r="J71" s="37" t="e">
        <f>#REF!</f>
        <v>#REF!</v>
      </c>
      <c r="K71" s="25"/>
    </row>
    <row r="72" ht="51" customHeight="1" spans="1:11">
      <c r="A72" s="49"/>
      <c r="B72" s="24"/>
      <c r="C72" s="25" t="s">
        <v>16</v>
      </c>
      <c r="D72" s="26">
        <v>0.3</v>
      </c>
      <c r="E72" s="50" t="s">
        <v>416</v>
      </c>
      <c r="F72" s="28"/>
      <c r="G72" s="37">
        <v>30</v>
      </c>
      <c r="H72" s="29"/>
      <c r="I72" s="37"/>
      <c r="J72" s="37"/>
      <c r="K72" s="25"/>
    </row>
    <row r="73" ht="51" customHeight="1" spans="1:11">
      <c r="A73" s="49"/>
      <c r="B73" s="24"/>
      <c r="C73" s="25" t="s">
        <v>18</v>
      </c>
      <c r="D73" s="26">
        <v>0.2</v>
      </c>
      <c r="E73" s="47" t="s">
        <v>417</v>
      </c>
      <c r="F73" s="28">
        <v>1</v>
      </c>
      <c r="G73" s="37">
        <v>21</v>
      </c>
      <c r="H73" s="29"/>
      <c r="I73" s="37"/>
      <c r="J73" s="37"/>
      <c r="K73" s="25"/>
    </row>
    <row r="74" ht="20.1" customHeight="1" spans="1:11">
      <c r="A74" s="49"/>
      <c r="B74" s="24"/>
      <c r="C74" s="25" t="s">
        <v>20</v>
      </c>
      <c r="D74" s="26">
        <v>0.2</v>
      </c>
      <c r="E74" s="47" t="s">
        <v>21</v>
      </c>
      <c r="F74" s="28"/>
      <c r="G74" s="37">
        <v>20</v>
      </c>
      <c r="H74" s="29"/>
      <c r="I74" s="37"/>
      <c r="J74" s="37"/>
      <c r="K74" s="25"/>
    </row>
    <row r="75" ht="18" customHeight="1" spans="1:11">
      <c r="A75" s="49"/>
      <c r="B75" s="24" t="s">
        <v>76</v>
      </c>
      <c r="C75" s="25" t="s">
        <v>14</v>
      </c>
      <c r="D75" s="26">
        <v>0.3</v>
      </c>
      <c r="E75" s="47" t="s">
        <v>418</v>
      </c>
      <c r="F75" s="28"/>
      <c r="G75" s="29">
        <f>0.3*RIGHT(E75,5)</f>
        <v>31.05</v>
      </c>
      <c r="H75" s="29"/>
      <c r="I75" s="37">
        <f>SUM(G75:G78)+H75</f>
        <v>102.05</v>
      </c>
      <c r="J75" s="37" t="e">
        <f>#REF!</f>
        <v>#REF!</v>
      </c>
      <c r="K75" s="25"/>
    </row>
    <row r="76" ht="51" customHeight="1" spans="1:11">
      <c r="A76" s="49"/>
      <c r="B76" s="24"/>
      <c r="C76" s="25" t="s">
        <v>16</v>
      </c>
      <c r="D76" s="26">
        <v>0.3</v>
      </c>
      <c r="E76" s="50" t="s">
        <v>416</v>
      </c>
      <c r="F76" s="28"/>
      <c r="G76" s="37">
        <v>30</v>
      </c>
      <c r="H76" s="29"/>
      <c r="I76" s="37"/>
      <c r="J76" s="37"/>
      <c r="K76" s="25"/>
    </row>
    <row r="77" ht="54" customHeight="1" spans="1:11">
      <c r="A77" s="49"/>
      <c r="B77" s="24"/>
      <c r="C77" s="25" t="s">
        <v>18</v>
      </c>
      <c r="D77" s="26">
        <v>0.2</v>
      </c>
      <c r="E77" s="47" t="s">
        <v>417</v>
      </c>
      <c r="F77" s="28">
        <v>1</v>
      </c>
      <c r="G77" s="37">
        <v>21</v>
      </c>
      <c r="H77" s="29"/>
      <c r="I77" s="37"/>
      <c r="J77" s="37"/>
      <c r="K77" s="25"/>
    </row>
    <row r="78" ht="18" customHeight="1" spans="1:11">
      <c r="A78" s="51"/>
      <c r="B78" s="24"/>
      <c r="C78" s="25" t="s">
        <v>20</v>
      </c>
      <c r="D78" s="26">
        <v>0.2</v>
      </c>
      <c r="E78" s="47" t="s">
        <v>21</v>
      </c>
      <c r="F78" s="28"/>
      <c r="G78" s="37">
        <v>20</v>
      </c>
      <c r="H78" s="29"/>
      <c r="I78" s="37"/>
      <c r="J78" s="37"/>
      <c r="K78" s="25"/>
    </row>
    <row r="79" ht="18.9" customHeight="1" spans="1:11">
      <c r="A79" s="46" t="s">
        <v>78</v>
      </c>
      <c r="B79" s="24" t="s">
        <v>79</v>
      </c>
      <c r="C79" s="25" t="s">
        <v>14</v>
      </c>
      <c r="D79" s="26">
        <v>0.3</v>
      </c>
      <c r="E79" s="47" t="s">
        <v>121</v>
      </c>
      <c r="F79" s="28"/>
      <c r="G79" s="29">
        <f>0.3*RIGHT(E79,5)</f>
        <v>30.15</v>
      </c>
      <c r="H79" s="29"/>
      <c r="I79" s="37">
        <f>SUM(G79:G82)+H79</f>
        <v>102.15</v>
      </c>
      <c r="J79" s="37" t="e">
        <f>#REF!</f>
        <v>#REF!</v>
      </c>
      <c r="K79" s="25"/>
    </row>
    <row r="80" ht="50.1" customHeight="1" spans="1:11">
      <c r="A80" s="49"/>
      <c r="B80" s="24"/>
      <c r="C80" s="25" t="s">
        <v>16</v>
      </c>
      <c r="D80" s="26">
        <v>0.3</v>
      </c>
      <c r="E80" s="50" t="s">
        <v>81</v>
      </c>
      <c r="F80" s="28"/>
      <c r="G80" s="37">
        <v>30</v>
      </c>
      <c r="H80" s="29"/>
      <c r="I80" s="37"/>
      <c r="J80" s="37"/>
      <c r="K80" s="25"/>
    </row>
    <row r="81" ht="54.9" customHeight="1" spans="1:11">
      <c r="A81" s="49"/>
      <c r="B81" s="24"/>
      <c r="C81" s="25" t="s">
        <v>18</v>
      </c>
      <c r="D81" s="26">
        <v>0.2</v>
      </c>
      <c r="E81" s="47" t="s">
        <v>419</v>
      </c>
      <c r="F81" s="28">
        <v>2</v>
      </c>
      <c r="G81" s="37">
        <v>22</v>
      </c>
      <c r="H81" s="29"/>
      <c r="I81" s="37"/>
      <c r="J81" s="37"/>
      <c r="K81" s="25"/>
    </row>
    <row r="82" ht="21" customHeight="1" spans="1:11">
      <c r="A82" s="51"/>
      <c r="B82" s="24"/>
      <c r="C82" s="25" t="s">
        <v>20</v>
      </c>
      <c r="D82" s="26">
        <v>0.2</v>
      </c>
      <c r="E82" s="47" t="s">
        <v>21</v>
      </c>
      <c r="F82" s="28"/>
      <c r="G82" s="37">
        <v>20</v>
      </c>
      <c r="H82" s="29"/>
      <c r="I82" s="37"/>
      <c r="J82" s="37"/>
      <c r="K82" s="25"/>
    </row>
    <row r="83" ht="21.9" customHeight="1" spans="1:11">
      <c r="A83" s="46"/>
      <c r="B83" s="24" t="s">
        <v>83</v>
      </c>
      <c r="C83" s="25" t="s">
        <v>14</v>
      </c>
      <c r="D83" s="26">
        <v>0.3</v>
      </c>
      <c r="E83" s="47" t="s">
        <v>168</v>
      </c>
      <c r="F83" s="28"/>
      <c r="G83" s="29">
        <f>0.3*RIGHT(E83,5)</f>
        <v>30</v>
      </c>
      <c r="H83" s="29"/>
      <c r="I83" s="37">
        <f>SUM(G83:G86)+H83</f>
        <v>102</v>
      </c>
      <c r="J83" s="37" t="e">
        <f>#REF!</f>
        <v>#REF!</v>
      </c>
      <c r="K83" s="25"/>
    </row>
    <row r="84" ht="48" customHeight="1" spans="1:11">
      <c r="A84" s="49"/>
      <c r="B84" s="24"/>
      <c r="C84" s="25" t="s">
        <v>16</v>
      </c>
      <c r="D84" s="26">
        <v>0.3</v>
      </c>
      <c r="E84" s="50" t="s">
        <v>81</v>
      </c>
      <c r="F84" s="28"/>
      <c r="G84" s="37">
        <v>30</v>
      </c>
      <c r="H84" s="29"/>
      <c r="I84" s="37"/>
      <c r="J84" s="37"/>
      <c r="K84" s="25"/>
    </row>
    <row r="85" ht="50.1" customHeight="1" spans="1:11">
      <c r="A85" s="49"/>
      <c r="B85" s="24"/>
      <c r="C85" s="25" t="s">
        <v>18</v>
      </c>
      <c r="D85" s="26">
        <v>0.2</v>
      </c>
      <c r="E85" s="47" t="s">
        <v>419</v>
      </c>
      <c r="F85" s="28">
        <v>2</v>
      </c>
      <c r="G85" s="37">
        <v>22</v>
      </c>
      <c r="H85" s="29"/>
      <c r="I85" s="37"/>
      <c r="J85" s="37"/>
      <c r="K85" s="25"/>
    </row>
    <row r="86" ht="18" customHeight="1" spans="1:11">
      <c r="A86" s="51"/>
      <c r="B86" s="24"/>
      <c r="C86" s="25" t="s">
        <v>20</v>
      </c>
      <c r="D86" s="26">
        <v>0.2</v>
      </c>
      <c r="E86" s="47" t="s">
        <v>21</v>
      </c>
      <c r="F86" s="28"/>
      <c r="G86" s="37">
        <v>20</v>
      </c>
      <c r="H86" s="29"/>
      <c r="I86" s="37"/>
      <c r="J86" s="37"/>
      <c r="K86" s="25"/>
    </row>
    <row r="87" ht="23.1" customHeight="1" spans="1:11">
      <c r="A87" s="24" t="s">
        <v>85</v>
      </c>
      <c r="B87" s="24" t="s">
        <v>86</v>
      </c>
      <c r="C87" s="25" t="s">
        <v>14</v>
      </c>
      <c r="D87" s="26">
        <v>0.3</v>
      </c>
      <c r="E87" s="50" t="s">
        <v>168</v>
      </c>
      <c r="F87" s="28"/>
      <c r="G87" s="29">
        <f>0.3*RIGHT(E87,5)</f>
        <v>30</v>
      </c>
      <c r="H87" s="62"/>
      <c r="I87" s="37">
        <f>SUM(G87:G90)+H87</f>
        <v>100</v>
      </c>
      <c r="J87" s="37" t="e">
        <f>#REF!</f>
        <v>#REF!</v>
      </c>
      <c r="K87" s="25"/>
    </row>
    <row r="88" ht="48.9" customHeight="1" spans="1:11">
      <c r="A88" s="24"/>
      <c r="B88" s="24"/>
      <c r="C88" s="25" t="s">
        <v>16</v>
      </c>
      <c r="D88" s="26">
        <v>0.3</v>
      </c>
      <c r="E88" s="50" t="s">
        <v>420</v>
      </c>
      <c r="F88" s="28"/>
      <c r="G88" s="37">
        <v>30</v>
      </c>
      <c r="H88" s="62"/>
      <c r="I88" s="37"/>
      <c r="J88" s="37"/>
      <c r="K88" s="25"/>
    </row>
    <row r="89" ht="54.9" customHeight="1" spans="1:11">
      <c r="A89" s="24"/>
      <c r="B89" s="24"/>
      <c r="C89" s="25" t="s">
        <v>18</v>
      </c>
      <c r="D89" s="26">
        <v>0.2</v>
      </c>
      <c r="E89" s="47" t="s">
        <v>421</v>
      </c>
      <c r="F89" s="28">
        <v>0</v>
      </c>
      <c r="G89" s="37">
        <v>20</v>
      </c>
      <c r="H89" s="62"/>
      <c r="I89" s="37"/>
      <c r="J89" s="37"/>
      <c r="K89" s="25"/>
    </row>
    <row r="90" ht="26.1" customHeight="1" spans="1:11">
      <c r="A90" s="24"/>
      <c r="B90" s="24"/>
      <c r="C90" s="25" t="s">
        <v>20</v>
      </c>
      <c r="D90" s="26">
        <v>0.2</v>
      </c>
      <c r="E90" s="47" t="s">
        <v>21</v>
      </c>
      <c r="F90" s="28"/>
      <c r="G90" s="37">
        <v>20</v>
      </c>
      <c r="H90" s="62"/>
      <c r="I90" s="37"/>
      <c r="J90" s="37"/>
      <c r="K90" s="25"/>
    </row>
    <row r="91" ht="24" customHeight="1" spans="1:11">
      <c r="A91" s="24"/>
      <c r="B91" s="24" t="s">
        <v>90</v>
      </c>
      <c r="C91" s="25" t="s">
        <v>14</v>
      </c>
      <c r="D91" s="26">
        <v>0.3</v>
      </c>
      <c r="E91" s="50" t="s">
        <v>168</v>
      </c>
      <c r="F91" s="28"/>
      <c r="G91" s="29">
        <f>0.3*RIGHT(E91,5)</f>
        <v>30</v>
      </c>
      <c r="H91" s="62"/>
      <c r="I91" s="37">
        <f>SUM(G91:G94)+H91</f>
        <v>100</v>
      </c>
      <c r="J91" s="37" t="e">
        <f>#REF!</f>
        <v>#REF!</v>
      </c>
      <c r="K91" s="25"/>
    </row>
    <row r="92" ht="54" customHeight="1" spans="1:11">
      <c r="A92" s="24"/>
      <c r="B92" s="24"/>
      <c r="C92" s="25" t="s">
        <v>16</v>
      </c>
      <c r="D92" s="26">
        <v>0.3</v>
      </c>
      <c r="E92" s="50" t="s">
        <v>420</v>
      </c>
      <c r="F92" s="28"/>
      <c r="G92" s="37">
        <v>30</v>
      </c>
      <c r="H92" s="62"/>
      <c r="I92" s="37"/>
      <c r="J92" s="37"/>
      <c r="K92" s="25"/>
    </row>
    <row r="93" ht="60" spans="1:11">
      <c r="A93" s="24"/>
      <c r="B93" s="24"/>
      <c r="C93" s="25" t="s">
        <v>18</v>
      </c>
      <c r="D93" s="26">
        <v>0.2</v>
      </c>
      <c r="E93" s="47" t="s">
        <v>421</v>
      </c>
      <c r="F93" s="28">
        <v>0</v>
      </c>
      <c r="G93" s="37">
        <v>20</v>
      </c>
      <c r="H93" s="62"/>
      <c r="I93" s="37"/>
      <c r="J93" s="37"/>
      <c r="K93" s="25"/>
    </row>
    <row r="94" ht="18.9" customHeight="1" spans="1:11">
      <c r="A94" s="24"/>
      <c r="B94" s="24"/>
      <c r="C94" s="25" t="s">
        <v>20</v>
      </c>
      <c r="D94" s="26">
        <v>0.2</v>
      </c>
      <c r="E94" s="47" t="s">
        <v>21</v>
      </c>
      <c r="F94" s="28"/>
      <c r="G94" s="37">
        <v>20</v>
      </c>
      <c r="H94" s="62"/>
      <c r="I94" s="37"/>
      <c r="J94" s="37"/>
      <c r="K94" s="25"/>
    </row>
    <row r="95" ht="21.9" customHeight="1" spans="1:11">
      <c r="A95" s="24" t="s">
        <v>92</v>
      </c>
      <c r="B95" s="24" t="s">
        <v>350</v>
      </c>
      <c r="C95" s="25" t="s">
        <v>14</v>
      </c>
      <c r="D95" s="26">
        <v>0.3</v>
      </c>
      <c r="E95" s="47" t="s">
        <v>388</v>
      </c>
      <c r="F95" s="28"/>
      <c r="G95" s="29">
        <f>0.3*RIGHT(E95,5)</f>
        <v>29.22</v>
      </c>
      <c r="H95" s="29"/>
      <c r="I95" s="37">
        <f>SUM(G95:G98)+H95</f>
        <v>92.22</v>
      </c>
      <c r="J95" s="37" t="e">
        <f>#REF!</f>
        <v>#REF!</v>
      </c>
      <c r="K95" s="25"/>
    </row>
    <row r="96" ht="72" spans="1:11">
      <c r="A96" s="24"/>
      <c r="B96" s="24"/>
      <c r="C96" s="25" t="s">
        <v>94</v>
      </c>
      <c r="D96" s="26">
        <v>0.4</v>
      </c>
      <c r="E96" s="50" t="s">
        <v>422</v>
      </c>
      <c r="F96" s="28">
        <v>-6</v>
      </c>
      <c r="G96" s="37">
        <v>34</v>
      </c>
      <c r="H96" s="29"/>
      <c r="I96" s="37"/>
      <c r="J96" s="37"/>
      <c r="K96" s="25"/>
    </row>
    <row r="97" ht="26.1" customHeight="1" spans="1:11">
      <c r="A97" s="24"/>
      <c r="B97" s="24"/>
      <c r="C97" s="25" t="s">
        <v>18</v>
      </c>
      <c r="D97" s="26">
        <v>0.1</v>
      </c>
      <c r="E97" s="47" t="s">
        <v>423</v>
      </c>
      <c r="F97" s="28">
        <v>-1</v>
      </c>
      <c r="G97" s="37">
        <v>9</v>
      </c>
      <c r="H97" s="29"/>
      <c r="I97" s="37"/>
      <c r="J97" s="37"/>
      <c r="K97" s="25"/>
    </row>
    <row r="98" ht="21.9" customHeight="1" spans="1:11">
      <c r="A98" s="24"/>
      <c r="B98" s="24"/>
      <c r="C98" s="25" t="s">
        <v>20</v>
      </c>
      <c r="D98" s="26">
        <v>0.2</v>
      </c>
      <c r="E98" s="47" t="s">
        <v>21</v>
      </c>
      <c r="F98" s="28"/>
      <c r="G98" s="37">
        <v>20</v>
      </c>
      <c r="H98" s="29"/>
      <c r="I98" s="37"/>
      <c r="J98" s="37"/>
      <c r="K98" s="25"/>
    </row>
    <row r="99" ht="21" customHeight="1" spans="1:11">
      <c r="A99" s="24" t="s">
        <v>92</v>
      </c>
      <c r="B99" s="24" t="s">
        <v>97</v>
      </c>
      <c r="C99" s="25" t="s">
        <v>14</v>
      </c>
      <c r="D99" s="26">
        <v>0.3</v>
      </c>
      <c r="E99" s="47" t="s">
        <v>388</v>
      </c>
      <c r="F99" s="28"/>
      <c r="G99" s="29">
        <f>0.3*RIGHT(E99,5)</f>
        <v>29.22</v>
      </c>
      <c r="H99" s="29"/>
      <c r="I99" s="37">
        <f>SUM(G99:G102)+H99</f>
        <v>92.22</v>
      </c>
      <c r="J99" s="37" t="e">
        <f>#REF!</f>
        <v>#REF!</v>
      </c>
      <c r="K99" s="25"/>
    </row>
    <row r="100" ht="63.9" customHeight="1" spans="1:11">
      <c r="A100" s="24"/>
      <c r="B100" s="24"/>
      <c r="C100" s="25" t="s">
        <v>94</v>
      </c>
      <c r="D100" s="26">
        <v>0.4</v>
      </c>
      <c r="E100" s="50" t="s">
        <v>422</v>
      </c>
      <c r="F100" s="28">
        <v>-6</v>
      </c>
      <c r="G100" s="37">
        <v>34</v>
      </c>
      <c r="H100" s="29"/>
      <c r="I100" s="37"/>
      <c r="J100" s="37"/>
      <c r="K100" s="25"/>
    </row>
    <row r="101" ht="24" customHeight="1" spans="1:11">
      <c r="A101" s="24"/>
      <c r="B101" s="24"/>
      <c r="C101" s="25" t="s">
        <v>18</v>
      </c>
      <c r="D101" s="26">
        <v>0.1</v>
      </c>
      <c r="E101" s="47" t="s">
        <v>423</v>
      </c>
      <c r="F101" s="28">
        <v>-1</v>
      </c>
      <c r="G101" s="37">
        <v>9</v>
      </c>
      <c r="H101" s="29"/>
      <c r="I101" s="37"/>
      <c r="J101" s="37"/>
      <c r="K101" s="25"/>
    </row>
    <row r="102" ht="18.9" customHeight="1" spans="1:11">
      <c r="A102" s="24"/>
      <c r="B102" s="24"/>
      <c r="C102" s="25" t="s">
        <v>20</v>
      </c>
      <c r="D102" s="26">
        <v>0.2</v>
      </c>
      <c r="E102" s="47" t="s">
        <v>21</v>
      </c>
      <c r="F102" s="28"/>
      <c r="G102" s="37">
        <v>20</v>
      </c>
      <c r="H102" s="29"/>
      <c r="I102" s="37"/>
      <c r="J102" s="37"/>
      <c r="K102" s="25"/>
    </row>
    <row r="103" ht="18.9" customHeight="1" spans="1:11">
      <c r="A103" s="63" t="s">
        <v>99</v>
      </c>
      <c r="B103" s="24" t="s">
        <v>100</v>
      </c>
      <c r="C103" s="25" t="s">
        <v>14</v>
      </c>
      <c r="D103" s="26">
        <v>0.3</v>
      </c>
      <c r="E103" s="47" t="s">
        <v>392</v>
      </c>
      <c r="F103" s="28"/>
      <c r="G103" s="29">
        <v>0</v>
      </c>
      <c r="H103" s="29"/>
      <c r="I103" s="37">
        <f>SUM(G103:G106)+H103</f>
        <v>72</v>
      </c>
      <c r="J103" s="37" t="e">
        <f>#REF!</f>
        <v>#REF!</v>
      </c>
      <c r="K103" s="25"/>
    </row>
    <row r="104" ht="29.1" customHeight="1" spans="1:11">
      <c r="A104" s="64"/>
      <c r="B104" s="24"/>
      <c r="C104" s="25" t="s">
        <v>94</v>
      </c>
      <c r="D104" s="26">
        <v>0.4</v>
      </c>
      <c r="E104" s="50" t="s">
        <v>102</v>
      </c>
      <c r="F104" s="28"/>
      <c r="G104" s="37">
        <v>40</v>
      </c>
      <c r="H104" s="29"/>
      <c r="I104" s="37"/>
      <c r="J104" s="37"/>
      <c r="K104" s="25"/>
    </row>
    <row r="105" ht="39.9" customHeight="1" spans="1:11">
      <c r="A105" s="64"/>
      <c r="B105" s="24"/>
      <c r="C105" s="25" t="s">
        <v>18</v>
      </c>
      <c r="D105" s="26">
        <v>0.1</v>
      </c>
      <c r="E105" s="47" t="s">
        <v>424</v>
      </c>
      <c r="F105" s="28">
        <v>2</v>
      </c>
      <c r="G105" s="37">
        <v>12</v>
      </c>
      <c r="H105" s="29"/>
      <c r="I105" s="37"/>
      <c r="J105" s="37"/>
      <c r="K105" s="25"/>
    </row>
    <row r="106" ht="23.1" customHeight="1" spans="1:11">
      <c r="A106" s="65"/>
      <c r="B106" s="24"/>
      <c r="C106" s="25" t="s">
        <v>20</v>
      </c>
      <c r="D106" s="26">
        <v>0.2</v>
      </c>
      <c r="E106" s="47" t="s">
        <v>21</v>
      </c>
      <c r="F106" s="28"/>
      <c r="G106" s="37">
        <v>20</v>
      </c>
      <c r="H106" s="29"/>
      <c r="I106" s="37"/>
      <c r="J106" s="37"/>
      <c r="K106" s="25"/>
    </row>
    <row r="107" ht="20.1" customHeight="1" spans="1:11">
      <c r="A107" s="46" t="s">
        <v>104</v>
      </c>
      <c r="B107" s="24" t="s">
        <v>354</v>
      </c>
      <c r="C107" s="25" t="s">
        <v>14</v>
      </c>
      <c r="D107" s="26">
        <v>0.3</v>
      </c>
      <c r="E107" s="47" t="s">
        <v>398</v>
      </c>
      <c r="F107" s="28"/>
      <c r="G107" s="29">
        <f>0.3*RIGHT(E107,5)</f>
        <v>28.74</v>
      </c>
      <c r="H107" s="29"/>
      <c r="I107" s="37">
        <f>SUM(G107:G110)+H107</f>
        <v>99.74</v>
      </c>
      <c r="J107" s="37" t="e">
        <f>#REF!</f>
        <v>#REF!</v>
      </c>
      <c r="K107" s="25"/>
    </row>
    <row r="108" ht="92.1" customHeight="1" spans="1:11">
      <c r="A108" s="49"/>
      <c r="B108" s="24"/>
      <c r="C108" s="25" t="s">
        <v>94</v>
      </c>
      <c r="D108" s="26">
        <v>0.4</v>
      </c>
      <c r="E108" s="50" t="s">
        <v>425</v>
      </c>
      <c r="F108" s="28">
        <v>0</v>
      </c>
      <c r="G108" s="37">
        <v>40</v>
      </c>
      <c r="H108" s="29"/>
      <c r="I108" s="37"/>
      <c r="J108" s="37"/>
      <c r="K108" s="25"/>
    </row>
    <row r="109" ht="54" customHeight="1" spans="1:11">
      <c r="A109" s="49"/>
      <c r="B109" s="24"/>
      <c r="C109" s="25" t="s">
        <v>18</v>
      </c>
      <c r="D109" s="26">
        <v>0.1</v>
      </c>
      <c r="E109" s="50" t="s">
        <v>426</v>
      </c>
      <c r="F109" s="28">
        <v>1</v>
      </c>
      <c r="G109" s="37">
        <v>11</v>
      </c>
      <c r="H109" s="29"/>
      <c r="I109" s="37"/>
      <c r="J109" s="37"/>
      <c r="K109" s="25"/>
    </row>
    <row r="110" ht="26.1" customHeight="1" spans="1:11">
      <c r="A110" s="49"/>
      <c r="B110" s="24"/>
      <c r="C110" s="25" t="s">
        <v>20</v>
      </c>
      <c r="D110" s="26">
        <v>0.2</v>
      </c>
      <c r="E110" s="47" t="s">
        <v>21</v>
      </c>
      <c r="F110" s="28"/>
      <c r="G110" s="37">
        <v>20</v>
      </c>
      <c r="H110" s="29"/>
      <c r="I110" s="37"/>
      <c r="J110" s="37"/>
      <c r="K110" s="25"/>
    </row>
    <row r="111" ht="20.1" customHeight="1" spans="1:11">
      <c r="A111" s="49"/>
      <c r="B111" s="46" t="s">
        <v>109</v>
      </c>
      <c r="C111" s="25" t="s">
        <v>14</v>
      </c>
      <c r="D111" s="26">
        <v>0.3</v>
      </c>
      <c r="E111" s="47" t="s">
        <v>398</v>
      </c>
      <c r="F111" s="28"/>
      <c r="G111" s="37">
        <f>0.3*RIGHT(E111,5)</f>
        <v>28.74</v>
      </c>
      <c r="H111" s="56"/>
      <c r="I111" s="59">
        <f>SUM(G111:G114)+H111</f>
        <v>99.74</v>
      </c>
      <c r="J111" s="59" t="e">
        <f>#REF!</f>
        <v>#REF!</v>
      </c>
      <c r="K111" s="25"/>
    </row>
    <row r="112" ht="84" customHeight="1" spans="1:11">
      <c r="A112" s="49"/>
      <c r="B112" s="49"/>
      <c r="C112" s="25" t="s">
        <v>94</v>
      </c>
      <c r="D112" s="26">
        <v>0.4</v>
      </c>
      <c r="E112" s="50" t="s">
        <v>425</v>
      </c>
      <c r="F112" s="28">
        <v>0</v>
      </c>
      <c r="G112" s="37">
        <v>40</v>
      </c>
      <c r="H112" s="57"/>
      <c r="I112" s="60"/>
      <c r="J112" s="60"/>
      <c r="K112" s="25"/>
    </row>
    <row r="113" ht="39.9" customHeight="1" spans="1:11">
      <c r="A113" s="49"/>
      <c r="B113" s="49"/>
      <c r="C113" s="25" t="s">
        <v>18</v>
      </c>
      <c r="D113" s="26">
        <v>0.1</v>
      </c>
      <c r="E113" s="50" t="s">
        <v>426</v>
      </c>
      <c r="F113" s="28">
        <v>1</v>
      </c>
      <c r="G113" s="37">
        <v>11</v>
      </c>
      <c r="H113" s="57"/>
      <c r="I113" s="60"/>
      <c r="J113" s="60"/>
      <c r="K113" s="25"/>
    </row>
    <row r="114" ht="18.9" customHeight="1" spans="1:11">
      <c r="A114" s="51"/>
      <c r="B114" s="51"/>
      <c r="C114" s="25" t="s">
        <v>20</v>
      </c>
      <c r="D114" s="26">
        <v>0.2</v>
      </c>
      <c r="E114" s="47" t="s">
        <v>21</v>
      </c>
      <c r="F114" s="28"/>
      <c r="G114" s="37">
        <v>20</v>
      </c>
      <c r="H114" s="58"/>
      <c r="I114" s="61"/>
      <c r="J114" s="61"/>
      <c r="K114" s="25"/>
    </row>
    <row r="115" ht="18" customHeight="1" spans="1:11">
      <c r="A115" s="24" t="s">
        <v>111</v>
      </c>
      <c r="B115" s="24" t="s">
        <v>112</v>
      </c>
      <c r="C115" s="25" t="s">
        <v>14</v>
      </c>
      <c r="D115" s="26">
        <v>0.3</v>
      </c>
      <c r="E115" s="47" t="s">
        <v>427</v>
      </c>
      <c r="F115" s="28"/>
      <c r="G115" s="29">
        <f>0.3*RIGHT(E115,5)</f>
        <v>28.53</v>
      </c>
      <c r="H115" s="29"/>
      <c r="I115" s="37">
        <f>SUM(G115:G118)+H115</f>
        <v>104.53</v>
      </c>
      <c r="J115" s="37" t="e">
        <f>#REF!</f>
        <v>#REF!</v>
      </c>
      <c r="K115" s="25"/>
    </row>
    <row r="116" ht="65.1" customHeight="1" spans="1:11">
      <c r="A116" s="24"/>
      <c r="B116" s="24"/>
      <c r="C116" s="25" t="s">
        <v>94</v>
      </c>
      <c r="D116" s="26">
        <v>0.4</v>
      </c>
      <c r="E116" s="50" t="s">
        <v>113</v>
      </c>
      <c r="F116" s="28"/>
      <c r="G116" s="37">
        <v>40</v>
      </c>
      <c r="H116" s="29"/>
      <c r="I116" s="37"/>
      <c r="J116" s="37"/>
      <c r="K116" s="25"/>
    </row>
    <row r="117" ht="39" customHeight="1" spans="1:11">
      <c r="A117" s="24"/>
      <c r="B117" s="24"/>
      <c r="C117" s="25" t="s">
        <v>18</v>
      </c>
      <c r="D117" s="26">
        <v>0.1</v>
      </c>
      <c r="E117" s="47" t="s">
        <v>428</v>
      </c>
      <c r="F117" s="28">
        <v>6</v>
      </c>
      <c r="G117" s="37">
        <v>16</v>
      </c>
      <c r="H117" s="29"/>
      <c r="I117" s="37"/>
      <c r="J117" s="37"/>
      <c r="K117" s="25"/>
    </row>
    <row r="118" ht="18" customHeight="1" spans="1:11">
      <c r="A118" s="24"/>
      <c r="B118" s="24"/>
      <c r="C118" s="25" t="s">
        <v>20</v>
      </c>
      <c r="D118" s="26">
        <v>0.2</v>
      </c>
      <c r="E118" s="47" t="s">
        <v>21</v>
      </c>
      <c r="F118" s="28"/>
      <c r="G118" s="37">
        <v>20</v>
      </c>
      <c r="H118" s="29"/>
      <c r="I118" s="37"/>
      <c r="J118" s="37"/>
      <c r="K118" s="25"/>
    </row>
    <row r="119" ht="18" customHeight="1" spans="1:11">
      <c r="A119" s="24" t="s">
        <v>115</v>
      </c>
      <c r="B119" s="24" t="s">
        <v>116</v>
      </c>
      <c r="C119" s="25" t="s">
        <v>14</v>
      </c>
      <c r="D119" s="26">
        <v>0.3</v>
      </c>
      <c r="E119" s="50" t="s">
        <v>126</v>
      </c>
      <c r="F119" s="28"/>
      <c r="G119" s="29">
        <f>0.3*RIGHT(E119,5)</f>
        <v>28.95</v>
      </c>
      <c r="H119" s="29"/>
      <c r="I119" s="37">
        <f>SUM(G119:G122)+H119</f>
        <v>98.95</v>
      </c>
      <c r="J119" s="37" t="e">
        <f>#REF!</f>
        <v>#REF!</v>
      </c>
      <c r="K119" s="25"/>
    </row>
    <row r="120" ht="39.9" customHeight="1" spans="1:11">
      <c r="A120" s="24"/>
      <c r="B120" s="24"/>
      <c r="C120" s="25" t="s">
        <v>94</v>
      </c>
      <c r="D120" s="26">
        <v>0.4</v>
      </c>
      <c r="E120" s="50" t="s">
        <v>117</v>
      </c>
      <c r="F120" s="28"/>
      <c r="G120" s="37">
        <v>40</v>
      </c>
      <c r="H120" s="29"/>
      <c r="I120" s="37"/>
      <c r="J120" s="37"/>
      <c r="K120" s="25"/>
    </row>
    <row r="121" ht="21" customHeight="1" spans="1:11">
      <c r="A121" s="24"/>
      <c r="B121" s="24"/>
      <c r="C121" s="25" t="s">
        <v>18</v>
      </c>
      <c r="D121" s="26">
        <v>0.1</v>
      </c>
      <c r="E121" s="47" t="s">
        <v>118</v>
      </c>
      <c r="F121" s="28"/>
      <c r="G121" s="37">
        <v>10</v>
      </c>
      <c r="H121" s="29"/>
      <c r="I121" s="37"/>
      <c r="J121" s="37"/>
      <c r="K121" s="25"/>
    </row>
    <row r="122" ht="18.9" customHeight="1" spans="1:11">
      <c r="A122" s="24"/>
      <c r="B122" s="24"/>
      <c r="C122" s="25" t="s">
        <v>20</v>
      </c>
      <c r="D122" s="26">
        <v>0.2</v>
      </c>
      <c r="E122" s="47" t="s">
        <v>21</v>
      </c>
      <c r="F122" s="28"/>
      <c r="G122" s="37">
        <v>20</v>
      </c>
      <c r="H122" s="29"/>
      <c r="I122" s="37"/>
      <c r="J122" s="37"/>
      <c r="K122" s="25"/>
    </row>
    <row r="123" ht="21" customHeight="1" spans="1:11">
      <c r="A123" s="24" t="s">
        <v>119</v>
      </c>
      <c r="B123" s="24" t="s">
        <v>120</v>
      </c>
      <c r="C123" s="25" t="s">
        <v>14</v>
      </c>
      <c r="D123" s="26">
        <v>0.3</v>
      </c>
      <c r="E123" s="47" t="s">
        <v>121</v>
      </c>
      <c r="F123" s="28"/>
      <c r="G123" s="29">
        <f>0.3*RIGHT(E123,5)</f>
        <v>30.15</v>
      </c>
      <c r="H123" s="29"/>
      <c r="I123" s="37">
        <f>SUM(G123:G126)+H123</f>
        <v>99.15</v>
      </c>
      <c r="J123" s="37" t="e">
        <f>#REF!</f>
        <v>#REF!</v>
      </c>
      <c r="K123" s="25"/>
    </row>
    <row r="124" ht="51" customHeight="1" spans="1:11">
      <c r="A124" s="24"/>
      <c r="B124" s="24"/>
      <c r="C124" s="25" t="s">
        <v>94</v>
      </c>
      <c r="D124" s="26">
        <v>0.4</v>
      </c>
      <c r="E124" s="50" t="s">
        <v>122</v>
      </c>
      <c r="F124" s="28"/>
      <c r="G124" s="37">
        <v>40</v>
      </c>
      <c r="H124" s="29"/>
      <c r="I124" s="37"/>
      <c r="J124" s="37"/>
      <c r="K124" s="25"/>
    </row>
    <row r="125" ht="27" customHeight="1" spans="1:11">
      <c r="A125" s="24"/>
      <c r="B125" s="24"/>
      <c r="C125" s="25" t="s">
        <v>18</v>
      </c>
      <c r="D125" s="26">
        <v>0.1</v>
      </c>
      <c r="E125" s="47" t="s">
        <v>429</v>
      </c>
      <c r="F125" s="28">
        <v>-1</v>
      </c>
      <c r="G125" s="37">
        <v>9</v>
      </c>
      <c r="H125" s="29"/>
      <c r="I125" s="37"/>
      <c r="J125" s="37"/>
      <c r="K125" s="25"/>
    </row>
    <row r="126" ht="17.1" customHeight="1" spans="1:11">
      <c r="A126" s="24"/>
      <c r="B126" s="24"/>
      <c r="C126" s="25" t="s">
        <v>20</v>
      </c>
      <c r="D126" s="26">
        <v>0.2</v>
      </c>
      <c r="E126" s="47" t="s">
        <v>21</v>
      </c>
      <c r="F126" s="28"/>
      <c r="G126" s="37">
        <v>20</v>
      </c>
      <c r="H126" s="29"/>
      <c r="I126" s="37"/>
      <c r="J126" s="37"/>
      <c r="K126" s="25"/>
    </row>
    <row r="127" ht="18.9" customHeight="1" spans="1:11">
      <c r="A127" s="46" t="s">
        <v>124</v>
      </c>
      <c r="B127" s="24" t="s">
        <v>125</v>
      </c>
      <c r="C127" s="25" t="s">
        <v>14</v>
      </c>
      <c r="D127" s="26">
        <v>0.3</v>
      </c>
      <c r="E127" s="50" t="s">
        <v>418</v>
      </c>
      <c r="F127" s="28"/>
      <c r="G127" s="29">
        <f>0.3*RIGHT(E127,5)</f>
        <v>31.05</v>
      </c>
      <c r="H127" s="29"/>
      <c r="I127" s="37">
        <f>SUM(G127:G130)+H127</f>
        <v>100.05</v>
      </c>
      <c r="J127" s="37" t="e">
        <f>#REF!</f>
        <v>#REF!</v>
      </c>
      <c r="K127" s="25"/>
    </row>
    <row r="128" ht="60" spans="1:11">
      <c r="A128" s="49"/>
      <c r="B128" s="24"/>
      <c r="C128" s="25" t="s">
        <v>94</v>
      </c>
      <c r="D128" s="26">
        <v>0.4</v>
      </c>
      <c r="E128" s="50" t="s">
        <v>430</v>
      </c>
      <c r="F128" s="28">
        <v>1</v>
      </c>
      <c r="G128" s="37">
        <v>41</v>
      </c>
      <c r="H128" s="29"/>
      <c r="I128" s="37"/>
      <c r="J128" s="37"/>
      <c r="K128" s="25"/>
    </row>
    <row r="129" ht="27" customHeight="1" spans="1:11">
      <c r="A129" s="49"/>
      <c r="B129" s="24"/>
      <c r="C129" s="25" t="s">
        <v>18</v>
      </c>
      <c r="D129" s="26">
        <v>0.1</v>
      </c>
      <c r="E129" s="47" t="s">
        <v>431</v>
      </c>
      <c r="F129" s="28">
        <v>-2</v>
      </c>
      <c r="G129" s="37">
        <v>8</v>
      </c>
      <c r="H129" s="29"/>
      <c r="I129" s="37"/>
      <c r="J129" s="37"/>
      <c r="K129" s="25"/>
    </row>
    <row r="130" ht="20.1" customHeight="1" spans="1:11">
      <c r="A130" s="51"/>
      <c r="B130" s="24"/>
      <c r="C130" s="25" t="s">
        <v>20</v>
      </c>
      <c r="D130" s="26">
        <v>0.2</v>
      </c>
      <c r="E130" s="47" t="s">
        <v>21</v>
      </c>
      <c r="F130" s="28">
        <v>0</v>
      </c>
      <c r="G130" s="37">
        <v>20</v>
      </c>
      <c r="H130" s="29"/>
      <c r="I130" s="37"/>
      <c r="J130" s="37"/>
      <c r="K130" s="25"/>
    </row>
    <row r="131" ht="18.9" customHeight="1" spans="1:11">
      <c r="A131" s="46" t="s">
        <v>124</v>
      </c>
      <c r="B131" s="24" t="s">
        <v>129</v>
      </c>
      <c r="C131" s="25" t="s">
        <v>14</v>
      </c>
      <c r="D131" s="26">
        <v>0.3</v>
      </c>
      <c r="E131" s="50" t="s">
        <v>418</v>
      </c>
      <c r="F131" s="28"/>
      <c r="G131" s="29">
        <f>0.3*RIGHT(E131,5)</f>
        <v>31.05</v>
      </c>
      <c r="H131" s="29"/>
      <c r="I131" s="37">
        <f>SUM(G131:G134)+H131</f>
        <v>100.05</v>
      </c>
      <c r="J131" s="37" t="e">
        <f>#REF!</f>
        <v>#REF!</v>
      </c>
      <c r="K131" s="25"/>
    </row>
    <row r="132" ht="48" customHeight="1" spans="1:11">
      <c r="A132" s="49"/>
      <c r="B132" s="24"/>
      <c r="C132" s="25" t="s">
        <v>94</v>
      </c>
      <c r="D132" s="26">
        <v>0.4</v>
      </c>
      <c r="E132" s="50" t="s">
        <v>430</v>
      </c>
      <c r="F132" s="28">
        <v>1</v>
      </c>
      <c r="G132" s="37">
        <v>41</v>
      </c>
      <c r="H132" s="29"/>
      <c r="I132" s="37"/>
      <c r="J132" s="37"/>
      <c r="K132" s="25"/>
    </row>
    <row r="133" ht="24.9" customHeight="1" spans="1:11">
      <c r="A133" s="49"/>
      <c r="B133" s="24"/>
      <c r="C133" s="25" t="s">
        <v>18</v>
      </c>
      <c r="D133" s="26">
        <v>0.1</v>
      </c>
      <c r="E133" s="47" t="s">
        <v>431</v>
      </c>
      <c r="F133" s="28">
        <v>-2</v>
      </c>
      <c r="G133" s="37">
        <v>8</v>
      </c>
      <c r="H133" s="29"/>
      <c r="I133" s="37"/>
      <c r="J133" s="37"/>
      <c r="K133" s="25"/>
    </row>
    <row r="134" ht="20.1" customHeight="1" spans="1:11">
      <c r="A134" s="51"/>
      <c r="B134" s="24"/>
      <c r="C134" s="25" t="s">
        <v>20</v>
      </c>
      <c r="D134" s="26">
        <v>0.2</v>
      </c>
      <c r="E134" s="47" t="s">
        <v>21</v>
      </c>
      <c r="F134" s="28">
        <v>0</v>
      </c>
      <c r="G134" s="37">
        <v>20</v>
      </c>
      <c r="H134" s="29"/>
      <c r="I134" s="37"/>
      <c r="J134" s="37"/>
      <c r="K134" s="25"/>
    </row>
    <row r="135" ht="20.1" customHeight="1" spans="1:11">
      <c r="A135" s="24" t="s">
        <v>130</v>
      </c>
      <c r="B135" s="24" t="s">
        <v>131</v>
      </c>
      <c r="C135" s="25" t="s">
        <v>14</v>
      </c>
      <c r="D135" s="26">
        <v>0.3</v>
      </c>
      <c r="E135" s="50" t="s">
        <v>392</v>
      </c>
      <c r="F135" s="28"/>
      <c r="G135" s="29">
        <v>0</v>
      </c>
      <c r="H135" s="29"/>
      <c r="I135" s="37">
        <f>SUM(G135:G138)+H135</f>
        <v>73</v>
      </c>
      <c r="J135" s="37" t="e">
        <f>#REF!</f>
        <v>#REF!</v>
      </c>
      <c r="K135" s="25"/>
    </row>
    <row r="136" ht="45" customHeight="1" spans="1:11">
      <c r="A136" s="24"/>
      <c r="B136" s="24"/>
      <c r="C136" s="25" t="s">
        <v>94</v>
      </c>
      <c r="D136" s="26">
        <v>0.4</v>
      </c>
      <c r="E136" s="50" t="s">
        <v>273</v>
      </c>
      <c r="F136" s="28"/>
      <c r="G136" s="37">
        <v>40</v>
      </c>
      <c r="H136" s="29"/>
      <c r="I136" s="37"/>
      <c r="J136" s="37"/>
      <c r="K136" s="25"/>
    </row>
    <row r="137" ht="27" customHeight="1" spans="1:11">
      <c r="A137" s="24"/>
      <c r="B137" s="24"/>
      <c r="C137" s="25" t="s">
        <v>18</v>
      </c>
      <c r="D137" s="26">
        <v>0.1</v>
      </c>
      <c r="E137" s="47" t="s">
        <v>432</v>
      </c>
      <c r="F137" s="28">
        <v>3</v>
      </c>
      <c r="G137" s="37">
        <v>13</v>
      </c>
      <c r="H137" s="29"/>
      <c r="I137" s="37"/>
      <c r="J137" s="37"/>
      <c r="K137" s="25"/>
    </row>
    <row r="138" ht="15.9" customHeight="1" spans="1:11">
      <c r="A138" s="24"/>
      <c r="B138" s="24"/>
      <c r="C138" s="25" t="s">
        <v>20</v>
      </c>
      <c r="D138" s="26">
        <v>0.2</v>
      </c>
      <c r="E138" s="47" t="s">
        <v>21</v>
      </c>
      <c r="F138" s="28"/>
      <c r="G138" s="37">
        <v>20</v>
      </c>
      <c r="H138" s="29"/>
      <c r="I138" s="37"/>
      <c r="J138" s="37"/>
      <c r="K138" s="25"/>
    </row>
    <row r="139" ht="29.1" customHeight="1" spans="1:11">
      <c r="A139" s="24"/>
      <c r="B139" s="24" t="s">
        <v>133</v>
      </c>
      <c r="C139" s="25" t="s">
        <v>14</v>
      </c>
      <c r="D139" s="26">
        <v>0.3</v>
      </c>
      <c r="E139" s="50" t="s">
        <v>392</v>
      </c>
      <c r="F139" s="28"/>
      <c r="G139" s="29">
        <v>0</v>
      </c>
      <c r="H139" s="29"/>
      <c r="I139" s="37">
        <f>SUM(G139:G142)+H139</f>
        <v>73</v>
      </c>
      <c r="J139" s="37" t="e">
        <f>#REF!</f>
        <v>#REF!</v>
      </c>
      <c r="K139" s="25"/>
    </row>
    <row r="140" ht="50.1" customHeight="1" spans="1:11">
      <c r="A140" s="24"/>
      <c r="B140" s="24"/>
      <c r="C140" s="25" t="s">
        <v>94</v>
      </c>
      <c r="D140" s="26">
        <v>0.4</v>
      </c>
      <c r="E140" s="50" t="s">
        <v>273</v>
      </c>
      <c r="F140" s="28"/>
      <c r="G140" s="37">
        <v>40</v>
      </c>
      <c r="H140" s="29"/>
      <c r="I140" s="37"/>
      <c r="J140" s="37"/>
      <c r="K140" s="25"/>
    </row>
    <row r="141" ht="27" customHeight="1" spans="1:11">
      <c r="A141" s="24"/>
      <c r="B141" s="24"/>
      <c r="C141" s="25" t="s">
        <v>18</v>
      </c>
      <c r="D141" s="26">
        <v>0.1</v>
      </c>
      <c r="E141" s="47" t="s">
        <v>432</v>
      </c>
      <c r="F141" s="28">
        <v>3</v>
      </c>
      <c r="G141" s="37">
        <v>13</v>
      </c>
      <c r="H141" s="29"/>
      <c r="I141" s="37"/>
      <c r="J141" s="37"/>
      <c r="K141" s="25"/>
    </row>
    <row r="142" ht="21" customHeight="1" spans="1:11">
      <c r="A142" s="24"/>
      <c r="B142" s="24"/>
      <c r="C142" s="25" t="s">
        <v>20</v>
      </c>
      <c r="D142" s="26">
        <v>0.2</v>
      </c>
      <c r="E142" s="47" t="s">
        <v>21</v>
      </c>
      <c r="F142" s="28"/>
      <c r="G142" s="37">
        <v>20</v>
      </c>
      <c r="H142" s="29"/>
      <c r="I142" s="37"/>
      <c r="J142" s="37"/>
      <c r="K142" s="25"/>
    </row>
    <row r="143" ht="18" customHeight="1" spans="1:11">
      <c r="A143" s="46" t="s">
        <v>135</v>
      </c>
      <c r="B143" s="24" t="s">
        <v>136</v>
      </c>
      <c r="C143" s="25" t="s">
        <v>14</v>
      </c>
      <c r="D143" s="26">
        <v>0.2</v>
      </c>
      <c r="E143" s="50" t="s">
        <v>418</v>
      </c>
      <c r="F143" s="28"/>
      <c r="G143" s="29">
        <f>0.2*RIGHT(E143,5)</f>
        <v>20.7</v>
      </c>
      <c r="H143" s="29"/>
      <c r="I143" s="37">
        <f>SUM(G143:G146)+H143</f>
        <v>102.7</v>
      </c>
      <c r="J143" s="37" t="e">
        <f>#REF!</f>
        <v>#REF!</v>
      </c>
      <c r="K143" s="25"/>
    </row>
    <row r="144" ht="30" customHeight="1" spans="1:11">
      <c r="A144" s="49"/>
      <c r="B144" s="24"/>
      <c r="C144" s="25" t="s">
        <v>94</v>
      </c>
      <c r="D144" s="26">
        <v>0.5</v>
      </c>
      <c r="E144" s="47" t="s">
        <v>102</v>
      </c>
      <c r="F144" s="28"/>
      <c r="G144" s="37">
        <v>50</v>
      </c>
      <c r="H144" s="29"/>
      <c r="I144" s="37"/>
      <c r="J144" s="37"/>
      <c r="K144" s="25"/>
    </row>
    <row r="145" ht="39" customHeight="1" spans="1:11">
      <c r="A145" s="49"/>
      <c r="B145" s="24"/>
      <c r="C145" s="25" t="s">
        <v>18</v>
      </c>
      <c r="D145" s="26">
        <v>0.1</v>
      </c>
      <c r="E145" s="47" t="s">
        <v>433</v>
      </c>
      <c r="F145" s="28">
        <v>2</v>
      </c>
      <c r="G145" s="37">
        <v>12</v>
      </c>
      <c r="H145" s="29"/>
      <c r="I145" s="37"/>
      <c r="J145" s="37"/>
      <c r="K145" s="25"/>
    </row>
    <row r="146" ht="21.9" customHeight="1" spans="1:11">
      <c r="A146" s="51"/>
      <c r="B146" s="24"/>
      <c r="C146" s="25" t="s">
        <v>20</v>
      </c>
      <c r="D146" s="26">
        <v>0.2</v>
      </c>
      <c r="E146" s="47" t="s">
        <v>21</v>
      </c>
      <c r="F146" s="28"/>
      <c r="G146" s="37">
        <v>20</v>
      </c>
      <c r="H146" s="29"/>
      <c r="I146" s="37"/>
      <c r="J146" s="37"/>
      <c r="K146" s="25"/>
    </row>
    <row r="147" ht="21" customHeight="1" spans="1:11">
      <c r="A147" s="46" t="s">
        <v>135</v>
      </c>
      <c r="B147" s="24" t="s">
        <v>138</v>
      </c>
      <c r="C147" s="25" t="s">
        <v>14</v>
      </c>
      <c r="D147" s="26">
        <v>0.2</v>
      </c>
      <c r="E147" s="50" t="s">
        <v>418</v>
      </c>
      <c r="F147" s="28"/>
      <c r="G147" s="29">
        <f>0.2*RIGHT(E147,5)</f>
        <v>20.7</v>
      </c>
      <c r="H147" s="29"/>
      <c r="I147" s="37">
        <f>SUM(G147:G150)+H147</f>
        <v>102.7</v>
      </c>
      <c r="J147" s="37" t="e">
        <f>#REF!</f>
        <v>#REF!</v>
      </c>
      <c r="K147" s="25"/>
    </row>
    <row r="148" ht="29.1" customHeight="1" spans="1:11">
      <c r="A148" s="49"/>
      <c r="B148" s="24"/>
      <c r="C148" s="25" t="s">
        <v>94</v>
      </c>
      <c r="D148" s="26">
        <v>0.5</v>
      </c>
      <c r="E148" s="47" t="s">
        <v>102</v>
      </c>
      <c r="F148" s="28"/>
      <c r="G148" s="37">
        <v>50</v>
      </c>
      <c r="H148" s="29"/>
      <c r="I148" s="37"/>
      <c r="J148" s="37"/>
      <c r="K148" s="25"/>
    </row>
    <row r="149" ht="39" customHeight="1" spans="1:11">
      <c r="A149" s="49"/>
      <c r="B149" s="24"/>
      <c r="C149" s="25" t="s">
        <v>18</v>
      </c>
      <c r="D149" s="26">
        <v>0.1</v>
      </c>
      <c r="E149" s="47" t="s">
        <v>433</v>
      </c>
      <c r="F149" s="28">
        <v>2</v>
      </c>
      <c r="G149" s="37">
        <v>12</v>
      </c>
      <c r="H149" s="29"/>
      <c r="I149" s="37"/>
      <c r="J149" s="37"/>
      <c r="K149" s="25"/>
    </row>
    <row r="150" ht="21" customHeight="1" spans="1:11">
      <c r="A150" s="51"/>
      <c r="B150" s="24"/>
      <c r="C150" s="25" t="s">
        <v>20</v>
      </c>
      <c r="D150" s="26">
        <v>0.2</v>
      </c>
      <c r="E150" s="47" t="s">
        <v>21</v>
      </c>
      <c r="F150" s="28"/>
      <c r="G150" s="37">
        <v>20</v>
      </c>
      <c r="H150" s="29"/>
      <c r="I150" s="37"/>
      <c r="J150" s="37"/>
      <c r="K150" s="25"/>
    </row>
    <row r="151" ht="21.9" customHeight="1" spans="1:11">
      <c r="A151" s="24" t="s">
        <v>139</v>
      </c>
      <c r="B151" s="24" t="s">
        <v>140</v>
      </c>
      <c r="C151" s="25" t="s">
        <v>14</v>
      </c>
      <c r="D151" s="26">
        <v>0.2</v>
      </c>
      <c r="E151" s="50" t="s">
        <v>413</v>
      </c>
      <c r="F151" s="28"/>
      <c r="G151" s="29">
        <f>0.2*RIGHT(E151,5)</f>
        <v>17.96</v>
      </c>
      <c r="H151" s="29"/>
      <c r="I151" s="37">
        <f>SUM(G151:G154)+H151</f>
        <v>97.96</v>
      </c>
      <c r="J151" s="37" t="e">
        <f>#REF!</f>
        <v>#REF!</v>
      </c>
      <c r="K151" s="25"/>
    </row>
    <row r="152" ht="24" customHeight="1" spans="1:11">
      <c r="A152" s="24"/>
      <c r="B152" s="24"/>
      <c r="C152" s="25" t="s">
        <v>94</v>
      </c>
      <c r="D152" s="26">
        <v>0.4</v>
      </c>
      <c r="E152" s="50" t="s">
        <v>141</v>
      </c>
      <c r="F152" s="28"/>
      <c r="G152" s="37">
        <v>40</v>
      </c>
      <c r="H152" s="29"/>
      <c r="I152" s="37"/>
      <c r="J152" s="37"/>
      <c r="K152" s="25"/>
    </row>
    <row r="153" ht="23.1" customHeight="1" spans="1:11">
      <c r="A153" s="24"/>
      <c r="B153" s="24"/>
      <c r="C153" s="25" t="s">
        <v>18</v>
      </c>
      <c r="D153" s="26">
        <v>0.2</v>
      </c>
      <c r="E153" s="47" t="s">
        <v>21</v>
      </c>
      <c r="F153" s="28"/>
      <c r="G153" s="37">
        <v>20</v>
      </c>
      <c r="H153" s="29"/>
      <c r="I153" s="37"/>
      <c r="J153" s="37"/>
      <c r="K153" s="25"/>
    </row>
    <row r="154" ht="21.9" customHeight="1" spans="1:11">
      <c r="A154" s="24"/>
      <c r="B154" s="24"/>
      <c r="C154" s="25" t="s">
        <v>20</v>
      </c>
      <c r="D154" s="26">
        <v>0.2</v>
      </c>
      <c r="E154" s="47" t="s">
        <v>21</v>
      </c>
      <c r="F154" s="28"/>
      <c r="G154" s="37">
        <v>20</v>
      </c>
      <c r="H154" s="29"/>
      <c r="I154" s="37"/>
      <c r="J154" s="37"/>
      <c r="K154" s="25"/>
    </row>
    <row r="155" ht="24" customHeight="1" spans="1:11">
      <c r="A155" s="24"/>
      <c r="B155" s="24" t="s">
        <v>142</v>
      </c>
      <c r="C155" s="25" t="s">
        <v>14</v>
      </c>
      <c r="D155" s="26">
        <v>0.2</v>
      </c>
      <c r="E155" s="50" t="s">
        <v>413</v>
      </c>
      <c r="F155" s="28"/>
      <c r="G155" s="29">
        <f>0.2*RIGHT(E155,5)</f>
        <v>17.96</v>
      </c>
      <c r="H155" s="29"/>
      <c r="I155" s="37">
        <f>SUM(G155:G158)+H155</f>
        <v>97.96</v>
      </c>
      <c r="J155" s="37" t="e">
        <f>#REF!</f>
        <v>#REF!</v>
      </c>
      <c r="K155" s="25"/>
    </row>
    <row r="156" ht="27.9" customHeight="1" spans="1:11">
      <c r="A156" s="24"/>
      <c r="B156" s="24"/>
      <c r="C156" s="25" t="s">
        <v>94</v>
      </c>
      <c r="D156" s="26">
        <v>0.4</v>
      </c>
      <c r="E156" s="50" t="s">
        <v>102</v>
      </c>
      <c r="F156" s="28"/>
      <c r="G156" s="37">
        <v>40</v>
      </c>
      <c r="H156" s="29"/>
      <c r="I156" s="37"/>
      <c r="J156" s="37"/>
      <c r="K156" s="25"/>
    </row>
    <row r="157" ht="21" customHeight="1" spans="1:11">
      <c r="A157" s="24"/>
      <c r="B157" s="24"/>
      <c r="C157" s="25" t="s">
        <v>18</v>
      </c>
      <c r="D157" s="26">
        <v>0.2</v>
      </c>
      <c r="E157" s="47" t="s">
        <v>21</v>
      </c>
      <c r="F157" s="28"/>
      <c r="G157" s="37">
        <v>20</v>
      </c>
      <c r="H157" s="29"/>
      <c r="I157" s="37"/>
      <c r="J157" s="37"/>
      <c r="K157" s="25"/>
    </row>
    <row r="158" ht="23.1" customHeight="1" spans="1:11">
      <c r="A158" s="24"/>
      <c r="B158" s="24"/>
      <c r="C158" s="25" t="s">
        <v>20</v>
      </c>
      <c r="D158" s="26">
        <v>0.2</v>
      </c>
      <c r="E158" s="47" t="s">
        <v>21</v>
      </c>
      <c r="F158" s="28"/>
      <c r="G158" s="37">
        <v>20</v>
      </c>
      <c r="H158" s="29"/>
      <c r="I158" s="37"/>
      <c r="J158" s="37"/>
      <c r="K158" s="25"/>
    </row>
    <row r="159" ht="24" customHeight="1" spans="1:11">
      <c r="A159" s="24" t="s">
        <v>143</v>
      </c>
      <c r="B159" s="24" t="s">
        <v>144</v>
      </c>
      <c r="C159" s="25" t="s">
        <v>14</v>
      </c>
      <c r="D159" s="26">
        <v>0.2</v>
      </c>
      <c r="E159" s="50" t="s">
        <v>391</v>
      </c>
      <c r="F159" s="28"/>
      <c r="G159" s="29">
        <f>0.2*RIGHT(E159,5)</f>
        <v>19.28</v>
      </c>
      <c r="H159" s="29"/>
      <c r="I159" s="37">
        <f>SUM(G159:G162)+H159</f>
        <v>99.28</v>
      </c>
      <c r="J159" s="37" t="e">
        <f>#REF!</f>
        <v>#REF!</v>
      </c>
      <c r="K159" s="25"/>
    </row>
    <row r="160" ht="27" customHeight="1" spans="1:11">
      <c r="A160" s="24"/>
      <c r="B160" s="24"/>
      <c r="C160" s="25" t="s">
        <v>94</v>
      </c>
      <c r="D160" s="26">
        <v>0.4</v>
      </c>
      <c r="E160" s="50" t="s">
        <v>102</v>
      </c>
      <c r="F160" s="28"/>
      <c r="G160" s="37">
        <v>40</v>
      </c>
      <c r="H160" s="29"/>
      <c r="I160" s="37"/>
      <c r="J160" s="37"/>
      <c r="K160" s="25"/>
    </row>
    <row r="161" ht="21.9" customHeight="1" spans="1:11">
      <c r="A161" s="24"/>
      <c r="B161" s="24"/>
      <c r="C161" s="25" t="s">
        <v>18</v>
      </c>
      <c r="D161" s="26">
        <v>0.2</v>
      </c>
      <c r="E161" s="47" t="s">
        <v>21</v>
      </c>
      <c r="F161" s="28"/>
      <c r="G161" s="37">
        <v>20</v>
      </c>
      <c r="H161" s="29"/>
      <c r="I161" s="37"/>
      <c r="J161" s="37"/>
      <c r="K161" s="25"/>
    </row>
    <row r="162" ht="20.1" customHeight="1" spans="1:11">
      <c r="A162" s="24"/>
      <c r="B162" s="24"/>
      <c r="C162" s="25" t="s">
        <v>20</v>
      </c>
      <c r="D162" s="26">
        <v>0.2</v>
      </c>
      <c r="E162" s="47" t="s">
        <v>21</v>
      </c>
      <c r="F162" s="28"/>
      <c r="G162" s="37">
        <v>20</v>
      </c>
      <c r="H162" s="29"/>
      <c r="I162" s="37"/>
      <c r="J162" s="37"/>
      <c r="K162" s="25"/>
    </row>
    <row r="163" ht="18" customHeight="1" spans="1:11">
      <c r="A163" s="24" t="s">
        <v>145</v>
      </c>
      <c r="B163" s="24" t="s">
        <v>146</v>
      </c>
      <c r="C163" s="25" t="s">
        <v>14</v>
      </c>
      <c r="D163" s="26">
        <v>0.2</v>
      </c>
      <c r="E163" s="50" t="s">
        <v>126</v>
      </c>
      <c r="F163" s="28"/>
      <c r="G163" s="29">
        <f>0.2*RIGHT(E163,5)</f>
        <v>19.3</v>
      </c>
      <c r="H163" s="29"/>
      <c r="I163" s="37">
        <f>SUM(G163:G166)+H163</f>
        <v>100.3</v>
      </c>
      <c r="J163" s="37" t="e">
        <f>#REF!</f>
        <v>#REF!</v>
      </c>
      <c r="K163" s="25"/>
    </row>
    <row r="164" ht="27" customHeight="1" spans="1:11">
      <c r="A164" s="24"/>
      <c r="B164" s="24"/>
      <c r="C164" s="25" t="s">
        <v>94</v>
      </c>
      <c r="D164" s="26">
        <v>0.4</v>
      </c>
      <c r="E164" s="50" t="s">
        <v>102</v>
      </c>
      <c r="F164" s="28"/>
      <c r="G164" s="37">
        <v>40</v>
      </c>
      <c r="H164" s="29"/>
      <c r="I164" s="37"/>
      <c r="J164" s="37"/>
      <c r="K164" s="25"/>
    </row>
    <row r="165" ht="18" customHeight="1" spans="1:11">
      <c r="A165" s="24"/>
      <c r="B165" s="24"/>
      <c r="C165" s="25" t="s">
        <v>18</v>
      </c>
      <c r="D165" s="26">
        <v>0.2</v>
      </c>
      <c r="E165" s="47" t="s">
        <v>434</v>
      </c>
      <c r="F165" s="28">
        <v>1</v>
      </c>
      <c r="G165" s="37">
        <v>21</v>
      </c>
      <c r="H165" s="29"/>
      <c r="I165" s="37"/>
      <c r="J165" s="37"/>
      <c r="K165" s="25"/>
    </row>
    <row r="166" ht="17.1" customHeight="1" spans="1:11">
      <c r="A166" s="24"/>
      <c r="B166" s="24"/>
      <c r="C166" s="25" t="s">
        <v>20</v>
      </c>
      <c r="D166" s="26">
        <v>0.2</v>
      </c>
      <c r="E166" s="47" t="s">
        <v>21</v>
      </c>
      <c r="F166" s="28"/>
      <c r="G166" s="37">
        <v>20</v>
      </c>
      <c r="H166" s="29"/>
      <c r="I166" s="37"/>
      <c r="J166" s="37"/>
      <c r="K166" s="25"/>
    </row>
    <row r="167" ht="21.9" customHeight="1" spans="1:11">
      <c r="A167" s="46" t="s">
        <v>148</v>
      </c>
      <c r="B167" s="24" t="s">
        <v>149</v>
      </c>
      <c r="C167" s="25" t="s">
        <v>14</v>
      </c>
      <c r="D167" s="26">
        <v>0.2</v>
      </c>
      <c r="E167" s="50" t="s">
        <v>402</v>
      </c>
      <c r="F167" s="28"/>
      <c r="G167" s="29">
        <f>0.2*RIGHT(E167,5)</f>
        <v>16.18</v>
      </c>
      <c r="H167" s="29"/>
      <c r="I167" s="37">
        <f>SUM(G167:G170)+H167</f>
        <v>96.18</v>
      </c>
      <c r="J167" s="37" t="e">
        <f>#REF!</f>
        <v>#REF!</v>
      </c>
      <c r="K167" s="25"/>
    </row>
    <row r="168" ht="51" customHeight="1" spans="1:11">
      <c r="A168" s="49"/>
      <c r="B168" s="24"/>
      <c r="C168" s="25" t="s">
        <v>94</v>
      </c>
      <c r="D168" s="26">
        <v>0.4</v>
      </c>
      <c r="E168" s="50" t="s">
        <v>150</v>
      </c>
      <c r="F168" s="28"/>
      <c r="G168" s="37">
        <v>40</v>
      </c>
      <c r="H168" s="29"/>
      <c r="I168" s="37"/>
      <c r="J168" s="37"/>
      <c r="K168" s="25"/>
    </row>
    <row r="169" ht="18" customHeight="1" spans="1:11">
      <c r="A169" s="49"/>
      <c r="B169" s="24"/>
      <c r="C169" s="25" t="s">
        <v>18</v>
      </c>
      <c r="D169" s="26">
        <v>0.2</v>
      </c>
      <c r="E169" s="47" t="s">
        <v>21</v>
      </c>
      <c r="F169" s="28"/>
      <c r="G169" s="37">
        <v>20</v>
      </c>
      <c r="H169" s="29"/>
      <c r="I169" s="37"/>
      <c r="J169" s="37"/>
      <c r="K169" s="25"/>
    </row>
    <row r="170" ht="18" customHeight="1" spans="1:11">
      <c r="A170" s="49"/>
      <c r="B170" s="24"/>
      <c r="C170" s="25" t="s">
        <v>20</v>
      </c>
      <c r="D170" s="26">
        <v>0.2</v>
      </c>
      <c r="E170" s="47" t="s">
        <v>21</v>
      </c>
      <c r="F170" s="28"/>
      <c r="G170" s="37">
        <v>20</v>
      </c>
      <c r="H170" s="29"/>
      <c r="I170" s="37"/>
      <c r="J170" s="37"/>
      <c r="K170" s="25"/>
    </row>
    <row r="171" ht="18" customHeight="1" spans="1:11">
      <c r="A171" s="49"/>
      <c r="B171" s="46" t="s">
        <v>364</v>
      </c>
      <c r="C171" s="25" t="s">
        <v>14</v>
      </c>
      <c r="D171" s="26">
        <v>0.2</v>
      </c>
      <c r="E171" s="50" t="s">
        <v>402</v>
      </c>
      <c r="F171" s="28"/>
      <c r="G171" s="29">
        <f>0.2*RIGHT(E171,5)</f>
        <v>16.18</v>
      </c>
      <c r="H171" s="56"/>
      <c r="I171" s="37">
        <f>SUM(G171:G174)+H171</f>
        <v>96.18</v>
      </c>
      <c r="J171" s="59" t="e">
        <f>#REF!</f>
        <v>#REF!</v>
      </c>
      <c r="K171" s="25"/>
    </row>
    <row r="172" ht="48.9" customHeight="1" spans="1:11">
      <c r="A172" s="49"/>
      <c r="B172" s="49"/>
      <c r="C172" s="25" t="s">
        <v>94</v>
      </c>
      <c r="D172" s="26">
        <v>0.4</v>
      </c>
      <c r="E172" s="50" t="s">
        <v>150</v>
      </c>
      <c r="F172" s="28"/>
      <c r="G172" s="37">
        <v>40</v>
      </c>
      <c r="H172" s="57"/>
      <c r="I172" s="37"/>
      <c r="J172" s="60"/>
      <c r="K172" s="25"/>
    </row>
    <row r="173" ht="18" customHeight="1" spans="1:11">
      <c r="A173" s="49"/>
      <c r="B173" s="49"/>
      <c r="C173" s="25" t="s">
        <v>18</v>
      </c>
      <c r="D173" s="26">
        <v>0.2</v>
      </c>
      <c r="E173" s="47" t="s">
        <v>21</v>
      </c>
      <c r="F173" s="28"/>
      <c r="G173" s="37">
        <v>20</v>
      </c>
      <c r="H173" s="57"/>
      <c r="I173" s="37"/>
      <c r="J173" s="60"/>
      <c r="K173" s="25"/>
    </row>
    <row r="174" ht="18" customHeight="1" spans="1:11">
      <c r="A174" s="51"/>
      <c r="B174" s="51"/>
      <c r="C174" s="25" t="s">
        <v>20</v>
      </c>
      <c r="D174" s="26">
        <v>0.2</v>
      </c>
      <c r="E174" s="47" t="s">
        <v>21</v>
      </c>
      <c r="F174" s="28"/>
      <c r="G174" s="37">
        <v>20</v>
      </c>
      <c r="H174" s="58"/>
      <c r="I174" s="37"/>
      <c r="J174" s="61"/>
      <c r="K174" s="25"/>
    </row>
    <row r="175" ht="23.1" customHeight="1" spans="1:11">
      <c r="A175" s="24" t="s">
        <v>151</v>
      </c>
      <c r="B175" s="24" t="s">
        <v>152</v>
      </c>
      <c r="C175" s="25" t="s">
        <v>14</v>
      </c>
      <c r="D175" s="26">
        <v>0.2</v>
      </c>
      <c r="E175" s="50" t="s">
        <v>402</v>
      </c>
      <c r="F175" s="28"/>
      <c r="G175" s="29">
        <f>0.2*RIGHT(E175,5)</f>
        <v>16.18</v>
      </c>
      <c r="H175" s="29"/>
      <c r="I175" s="37">
        <f>SUM(G175:G178)+H175</f>
        <v>96.18</v>
      </c>
      <c r="J175" s="37" t="e">
        <f>#REF!</f>
        <v>#REF!</v>
      </c>
      <c r="K175" s="25"/>
    </row>
    <row r="176" ht="30.9" customHeight="1" spans="1:11">
      <c r="A176" s="24"/>
      <c r="B176" s="24"/>
      <c r="C176" s="25" t="s">
        <v>94</v>
      </c>
      <c r="D176" s="26">
        <v>0.5</v>
      </c>
      <c r="E176" s="50" t="s">
        <v>153</v>
      </c>
      <c r="F176" s="28"/>
      <c r="G176" s="37">
        <v>50</v>
      </c>
      <c r="H176" s="29"/>
      <c r="I176" s="37"/>
      <c r="J176" s="37"/>
      <c r="K176" s="25"/>
    </row>
    <row r="177" ht="27" customHeight="1" spans="1:11">
      <c r="A177" s="24"/>
      <c r="B177" s="24"/>
      <c r="C177" s="25" t="s">
        <v>18</v>
      </c>
      <c r="D177" s="26">
        <v>0.1</v>
      </c>
      <c r="E177" s="47" t="s">
        <v>365</v>
      </c>
      <c r="F177" s="28"/>
      <c r="G177" s="37">
        <v>10</v>
      </c>
      <c r="H177" s="29"/>
      <c r="I177" s="37"/>
      <c r="J177" s="37"/>
      <c r="K177" s="25"/>
    </row>
    <row r="178" ht="18" customHeight="1" spans="1:11">
      <c r="A178" s="24"/>
      <c r="B178" s="24"/>
      <c r="C178" s="25" t="s">
        <v>20</v>
      </c>
      <c r="D178" s="26">
        <v>0.2</v>
      </c>
      <c r="E178" s="47" t="s">
        <v>21</v>
      </c>
      <c r="F178" s="28"/>
      <c r="G178" s="37">
        <v>20</v>
      </c>
      <c r="H178" s="29"/>
      <c r="I178" s="37"/>
      <c r="J178" s="37"/>
      <c r="K178" s="25"/>
    </row>
    <row r="179" ht="26.1" customHeight="1" spans="1:11">
      <c r="A179" s="24" t="s">
        <v>155</v>
      </c>
      <c r="B179" s="24" t="s">
        <v>156</v>
      </c>
      <c r="C179" s="25" t="s">
        <v>14</v>
      </c>
      <c r="D179" s="26">
        <v>0.2</v>
      </c>
      <c r="E179" s="50" t="s">
        <v>168</v>
      </c>
      <c r="F179" s="28"/>
      <c r="G179" s="29">
        <f>0.2*RIGHT(E179,5)</f>
        <v>20</v>
      </c>
      <c r="H179" s="29"/>
      <c r="I179" s="37">
        <f>SUM(G179:G182)+H179</f>
        <v>100</v>
      </c>
      <c r="J179" s="37" t="e">
        <f>#REF!</f>
        <v>#REF!</v>
      </c>
      <c r="K179" s="25"/>
    </row>
    <row r="180" ht="26.1" customHeight="1" spans="1:11">
      <c r="A180" s="24"/>
      <c r="B180" s="24"/>
      <c r="C180" s="25" t="s">
        <v>94</v>
      </c>
      <c r="D180" s="26">
        <v>0.5</v>
      </c>
      <c r="E180" s="47" t="s">
        <v>102</v>
      </c>
      <c r="F180" s="28"/>
      <c r="G180" s="37">
        <v>50</v>
      </c>
      <c r="H180" s="29"/>
      <c r="I180" s="37"/>
      <c r="J180" s="37"/>
      <c r="K180" s="25"/>
    </row>
    <row r="181" ht="18" customHeight="1" spans="1:11">
      <c r="A181" s="24"/>
      <c r="B181" s="24"/>
      <c r="C181" s="25" t="s">
        <v>18</v>
      </c>
      <c r="D181" s="26">
        <v>0.1</v>
      </c>
      <c r="E181" s="47" t="s">
        <v>21</v>
      </c>
      <c r="F181" s="28"/>
      <c r="G181" s="37">
        <v>10</v>
      </c>
      <c r="H181" s="29"/>
      <c r="I181" s="37"/>
      <c r="J181" s="37"/>
      <c r="K181" s="25"/>
    </row>
    <row r="182" ht="21" customHeight="1" spans="1:11">
      <c r="A182" s="24"/>
      <c r="B182" s="24"/>
      <c r="C182" s="25" t="s">
        <v>20</v>
      </c>
      <c r="D182" s="26">
        <v>0.2</v>
      </c>
      <c r="E182" s="47" t="s">
        <v>21</v>
      </c>
      <c r="F182" s="28"/>
      <c r="G182" s="37">
        <v>20</v>
      </c>
      <c r="H182" s="29"/>
      <c r="I182" s="37"/>
      <c r="J182" s="37"/>
      <c r="K182" s="25"/>
    </row>
    <row r="183" ht="21" customHeight="1" spans="1:11">
      <c r="A183" s="24"/>
      <c r="B183" s="24" t="s">
        <v>157</v>
      </c>
      <c r="C183" s="25" t="s">
        <v>14</v>
      </c>
      <c r="D183" s="26">
        <v>0.2</v>
      </c>
      <c r="E183" s="50" t="s">
        <v>168</v>
      </c>
      <c r="F183" s="28"/>
      <c r="G183" s="29">
        <f>0.2*RIGHT(E183,5)</f>
        <v>20</v>
      </c>
      <c r="H183" s="29"/>
      <c r="I183" s="37">
        <f>SUM(G183:G186)+H183</f>
        <v>100</v>
      </c>
      <c r="J183" s="37" t="e">
        <f>#REF!</f>
        <v>#REF!</v>
      </c>
      <c r="K183" s="25"/>
    </row>
    <row r="184" ht="32.1" customHeight="1" spans="1:11">
      <c r="A184" s="24"/>
      <c r="B184" s="24"/>
      <c r="C184" s="25" t="s">
        <v>94</v>
      </c>
      <c r="D184" s="26">
        <v>0.5</v>
      </c>
      <c r="E184" s="47" t="s">
        <v>102</v>
      </c>
      <c r="F184" s="28"/>
      <c r="G184" s="37">
        <v>50</v>
      </c>
      <c r="H184" s="29"/>
      <c r="I184" s="37"/>
      <c r="J184" s="37"/>
      <c r="K184" s="25"/>
    </row>
    <row r="185" ht="21.9" customHeight="1" spans="1:11">
      <c r="A185" s="24"/>
      <c r="B185" s="24"/>
      <c r="C185" s="25" t="s">
        <v>18</v>
      </c>
      <c r="D185" s="26">
        <v>0.1</v>
      </c>
      <c r="E185" s="47" t="s">
        <v>21</v>
      </c>
      <c r="F185" s="28"/>
      <c r="G185" s="37">
        <v>10</v>
      </c>
      <c r="H185" s="29"/>
      <c r="I185" s="37"/>
      <c r="J185" s="37"/>
      <c r="K185" s="25"/>
    </row>
    <row r="186" ht="18.9" customHeight="1" spans="1:11">
      <c r="A186" s="24"/>
      <c r="B186" s="24"/>
      <c r="C186" s="25" t="s">
        <v>20</v>
      </c>
      <c r="D186" s="26">
        <v>0.2</v>
      </c>
      <c r="E186" s="47" t="s">
        <v>21</v>
      </c>
      <c r="F186" s="28"/>
      <c r="G186" s="37">
        <v>20</v>
      </c>
      <c r="H186" s="29"/>
      <c r="I186" s="37"/>
      <c r="J186" s="37"/>
      <c r="K186" s="25"/>
    </row>
    <row r="187" ht="24" customHeight="1" spans="1:11">
      <c r="A187" s="24" t="s">
        <v>158</v>
      </c>
      <c r="B187" s="24" t="s">
        <v>159</v>
      </c>
      <c r="C187" s="25" t="s">
        <v>14</v>
      </c>
      <c r="D187" s="26">
        <v>0.2</v>
      </c>
      <c r="E187" s="50" t="s">
        <v>168</v>
      </c>
      <c r="F187" s="28"/>
      <c r="G187" s="29">
        <f>0.2*RIGHT(E187,5)</f>
        <v>20</v>
      </c>
      <c r="H187" s="29"/>
      <c r="I187" s="37">
        <f>G187+G188+G189+H187</f>
        <v>100</v>
      </c>
      <c r="J187" s="37" t="e">
        <f>#REF!</f>
        <v>#REF!</v>
      </c>
      <c r="K187" s="25"/>
    </row>
    <row r="188" ht="23.1" customHeight="1" spans="1:11">
      <c r="A188" s="24"/>
      <c r="B188" s="24"/>
      <c r="C188" s="25" t="s">
        <v>94</v>
      </c>
      <c r="D188" s="26">
        <v>0.6</v>
      </c>
      <c r="E188" s="47" t="s">
        <v>102</v>
      </c>
      <c r="F188" s="28"/>
      <c r="G188" s="37">
        <v>60</v>
      </c>
      <c r="H188" s="29"/>
      <c r="I188" s="37"/>
      <c r="J188" s="37"/>
      <c r="K188" s="25"/>
    </row>
    <row r="189" ht="20.1" customHeight="1" spans="1:11">
      <c r="A189" s="24"/>
      <c r="B189" s="24"/>
      <c r="C189" s="25" t="s">
        <v>160</v>
      </c>
      <c r="D189" s="26">
        <v>0.2</v>
      </c>
      <c r="E189" s="47" t="s">
        <v>21</v>
      </c>
      <c r="F189" s="28"/>
      <c r="G189" s="37">
        <v>20</v>
      </c>
      <c r="H189" s="29"/>
      <c r="I189" s="37"/>
      <c r="J189" s="37"/>
      <c r="K189" s="25"/>
    </row>
    <row r="190" ht="27.9" customHeight="1" spans="1:11">
      <c r="A190" s="24" t="s">
        <v>161</v>
      </c>
      <c r="B190" s="24" t="s">
        <v>162</v>
      </c>
      <c r="C190" s="25" t="s">
        <v>14</v>
      </c>
      <c r="D190" s="26">
        <v>0.2</v>
      </c>
      <c r="E190" s="50" t="s">
        <v>413</v>
      </c>
      <c r="F190" s="28"/>
      <c r="G190" s="29">
        <f>0.2*RIGHT(E190,5)</f>
        <v>17.96</v>
      </c>
      <c r="H190" s="29"/>
      <c r="I190" s="37">
        <f>SUM(G190:G193)+H190</f>
        <v>97.96</v>
      </c>
      <c r="J190" s="37" t="e">
        <f>#REF!</f>
        <v>#REF!</v>
      </c>
      <c r="K190" s="25"/>
    </row>
    <row r="191" ht="30" customHeight="1" spans="1:11">
      <c r="A191" s="24"/>
      <c r="B191" s="24"/>
      <c r="C191" s="25" t="s">
        <v>94</v>
      </c>
      <c r="D191" s="26">
        <v>0.5</v>
      </c>
      <c r="E191" s="47" t="s">
        <v>102</v>
      </c>
      <c r="F191" s="28"/>
      <c r="G191" s="37">
        <v>50</v>
      </c>
      <c r="H191" s="29"/>
      <c r="I191" s="37"/>
      <c r="J191" s="37"/>
      <c r="K191" s="25"/>
    </row>
    <row r="192" ht="21" customHeight="1" spans="1:11">
      <c r="A192" s="24"/>
      <c r="B192" s="24"/>
      <c r="C192" s="25" t="s">
        <v>18</v>
      </c>
      <c r="D192" s="26">
        <v>0.1</v>
      </c>
      <c r="E192" s="47" t="s">
        <v>21</v>
      </c>
      <c r="F192" s="28"/>
      <c r="G192" s="37">
        <v>10</v>
      </c>
      <c r="H192" s="29"/>
      <c r="I192" s="37"/>
      <c r="J192" s="37"/>
      <c r="K192" s="25"/>
    </row>
    <row r="193" ht="23.1" customHeight="1" spans="1:11">
      <c r="A193" s="24"/>
      <c r="B193" s="24"/>
      <c r="C193" s="25" t="s">
        <v>20</v>
      </c>
      <c r="D193" s="26">
        <v>0.2</v>
      </c>
      <c r="E193" s="47" t="s">
        <v>21</v>
      </c>
      <c r="F193" s="28"/>
      <c r="G193" s="37">
        <v>20</v>
      </c>
      <c r="H193" s="29"/>
      <c r="I193" s="37"/>
      <c r="J193" s="37"/>
      <c r="K193" s="25"/>
    </row>
    <row r="194" ht="21.9" customHeight="1" spans="1:11">
      <c r="A194" s="24" t="s">
        <v>163</v>
      </c>
      <c r="B194" s="24" t="s">
        <v>164</v>
      </c>
      <c r="C194" s="25" t="s">
        <v>14</v>
      </c>
      <c r="D194" s="26">
        <v>0.2</v>
      </c>
      <c r="E194" s="47" t="s">
        <v>399</v>
      </c>
      <c r="F194" s="28"/>
      <c r="G194" s="29">
        <f>0.2*RIGHT(E194,5)</f>
        <v>20.48</v>
      </c>
      <c r="H194" s="29"/>
      <c r="I194" s="37">
        <f>SUM(G194:G197)+H194</f>
        <v>100.48</v>
      </c>
      <c r="J194" s="37" t="e">
        <f>#REF!</f>
        <v>#REF!</v>
      </c>
      <c r="K194" s="25"/>
    </row>
    <row r="195" ht="29.1" customHeight="1" spans="1:11">
      <c r="A195" s="24"/>
      <c r="B195" s="24"/>
      <c r="C195" s="25" t="s">
        <v>94</v>
      </c>
      <c r="D195" s="26">
        <v>0.5</v>
      </c>
      <c r="E195" s="47" t="s">
        <v>102</v>
      </c>
      <c r="F195" s="28"/>
      <c r="G195" s="37">
        <v>50</v>
      </c>
      <c r="H195" s="29"/>
      <c r="I195" s="37"/>
      <c r="J195" s="37"/>
      <c r="K195" s="25"/>
    </row>
    <row r="196" ht="21" customHeight="1" spans="1:11">
      <c r="A196" s="24"/>
      <c r="B196" s="24"/>
      <c r="C196" s="25" t="s">
        <v>18</v>
      </c>
      <c r="D196" s="26">
        <v>0.1</v>
      </c>
      <c r="E196" s="47" t="s">
        <v>21</v>
      </c>
      <c r="F196" s="28"/>
      <c r="G196" s="37">
        <v>10</v>
      </c>
      <c r="H196" s="29"/>
      <c r="I196" s="37"/>
      <c r="J196" s="37"/>
      <c r="K196" s="25"/>
    </row>
    <row r="197" ht="21.9" customHeight="1" spans="1:11">
      <c r="A197" s="24"/>
      <c r="B197" s="24"/>
      <c r="C197" s="25" t="s">
        <v>20</v>
      </c>
      <c r="D197" s="26">
        <v>0.2</v>
      </c>
      <c r="E197" s="47" t="s">
        <v>21</v>
      </c>
      <c r="F197" s="28"/>
      <c r="G197" s="37">
        <v>20</v>
      </c>
      <c r="H197" s="29"/>
      <c r="I197" s="37"/>
      <c r="J197" s="37"/>
      <c r="K197" s="25"/>
    </row>
    <row r="198" ht="21" customHeight="1" spans="1:11">
      <c r="A198" s="24"/>
      <c r="B198" s="24" t="s">
        <v>165</v>
      </c>
      <c r="C198" s="25" t="s">
        <v>14</v>
      </c>
      <c r="D198" s="26">
        <v>0.2</v>
      </c>
      <c r="E198" s="47" t="s">
        <v>399</v>
      </c>
      <c r="F198" s="28"/>
      <c r="G198" s="29">
        <f>0.2*RIGHT(E198,5)</f>
        <v>20.48</v>
      </c>
      <c r="H198" s="29"/>
      <c r="I198" s="37">
        <f>SUM(G198:G201)+H198</f>
        <v>100.48</v>
      </c>
      <c r="J198" s="37" t="e">
        <f>#REF!</f>
        <v>#REF!</v>
      </c>
      <c r="K198" s="25"/>
    </row>
    <row r="199" ht="29.1" customHeight="1" spans="1:11">
      <c r="A199" s="24"/>
      <c r="B199" s="24"/>
      <c r="C199" s="25" t="s">
        <v>94</v>
      </c>
      <c r="D199" s="26">
        <v>0.5</v>
      </c>
      <c r="E199" s="47" t="s">
        <v>102</v>
      </c>
      <c r="F199" s="28"/>
      <c r="G199" s="37">
        <v>50</v>
      </c>
      <c r="H199" s="29"/>
      <c r="I199" s="37"/>
      <c r="J199" s="37"/>
      <c r="K199" s="25"/>
    </row>
    <row r="200" ht="21.9" customHeight="1" spans="1:11">
      <c r="A200" s="24"/>
      <c r="B200" s="24"/>
      <c r="C200" s="25" t="s">
        <v>18</v>
      </c>
      <c r="D200" s="26">
        <v>0.1</v>
      </c>
      <c r="E200" s="47" t="s">
        <v>21</v>
      </c>
      <c r="F200" s="28"/>
      <c r="G200" s="37">
        <v>10</v>
      </c>
      <c r="H200" s="29"/>
      <c r="I200" s="37"/>
      <c r="J200" s="37"/>
      <c r="K200" s="25"/>
    </row>
    <row r="201" ht="21.9" customHeight="1" spans="1:11">
      <c r="A201" s="24"/>
      <c r="B201" s="24"/>
      <c r="C201" s="25" t="s">
        <v>20</v>
      </c>
      <c r="D201" s="26">
        <v>0.2</v>
      </c>
      <c r="E201" s="47" t="s">
        <v>21</v>
      </c>
      <c r="F201" s="28"/>
      <c r="G201" s="37">
        <v>20</v>
      </c>
      <c r="H201" s="29"/>
      <c r="I201" s="37"/>
      <c r="J201" s="37"/>
      <c r="K201" s="25"/>
    </row>
    <row r="202" ht="26.1" customHeight="1" spans="1:11">
      <c r="A202" s="24" t="s">
        <v>166</v>
      </c>
      <c r="B202" s="24" t="s">
        <v>167</v>
      </c>
      <c r="C202" s="25" t="s">
        <v>14</v>
      </c>
      <c r="D202" s="26">
        <v>0.2</v>
      </c>
      <c r="E202" s="50" t="s">
        <v>168</v>
      </c>
      <c r="F202" s="28"/>
      <c r="G202" s="29">
        <f>0.2*RIGHT(E202,5)</f>
        <v>20</v>
      </c>
      <c r="H202" s="29"/>
      <c r="I202" s="37">
        <f>G202+G203+G204+H202</f>
        <v>100</v>
      </c>
      <c r="J202" s="37" t="e">
        <f>#REF!</f>
        <v>#REF!</v>
      </c>
      <c r="K202" s="25"/>
    </row>
    <row r="203" ht="29.1" customHeight="1" spans="1:11">
      <c r="A203" s="24"/>
      <c r="B203" s="24"/>
      <c r="C203" s="25" t="s">
        <v>94</v>
      </c>
      <c r="D203" s="26">
        <v>0.6</v>
      </c>
      <c r="E203" s="47" t="s">
        <v>102</v>
      </c>
      <c r="F203" s="28"/>
      <c r="G203" s="37">
        <v>60</v>
      </c>
      <c r="H203" s="29"/>
      <c r="I203" s="37"/>
      <c r="J203" s="37"/>
      <c r="K203" s="25"/>
    </row>
    <row r="204" ht="20.1" customHeight="1" spans="1:11">
      <c r="A204" s="24"/>
      <c r="B204" s="24"/>
      <c r="C204" s="25" t="s">
        <v>160</v>
      </c>
      <c r="D204" s="26">
        <v>0.2</v>
      </c>
      <c r="E204" s="47" t="s">
        <v>21</v>
      </c>
      <c r="F204" s="28"/>
      <c r="G204" s="37">
        <v>20</v>
      </c>
      <c r="H204" s="29"/>
      <c r="I204" s="37"/>
      <c r="J204" s="37"/>
      <c r="K204" s="25"/>
    </row>
    <row r="205" ht="21" customHeight="1" spans="1:11">
      <c r="A205" s="24" t="s">
        <v>169</v>
      </c>
      <c r="B205" s="24" t="s">
        <v>170</v>
      </c>
      <c r="C205" s="25" t="s">
        <v>14</v>
      </c>
      <c r="D205" s="26">
        <v>0.2</v>
      </c>
      <c r="E205" s="50" t="s">
        <v>399</v>
      </c>
      <c r="F205" s="28"/>
      <c r="G205" s="29">
        <f>0.2*RIGHT(E205,5)</f>
        <v>20.48</v>
      </c>
      <c r="H205" s="29"/>
      <c r="I205" s="37">
        <f>SUM(G205:G208)+H205</f>
        <v>101.48</v>
      </c>
      <c r="J205" s="37" t="e">
        <f>#REF!</f>
        <v>#REF!</v>
      </c>
      <c r="K205" s="25"/>
    </row>
    <row r="206" ht="27.9" customHeight="1" spans="1:11">
      <c r="A206" s="24"/>
      <c r="B206" s="24"/>
      <c r="C206" s="25" t="s">
        <v>94</v>
      </c>
      <c r="D206" s="26">
        <v>0.5</v>
      </c>
      <c r="E206" s="47" t="s">
        <v>102</v>
      </c>
      <c r="F206" s="28"/>
      <c r="G206" s="37">
        <v>50</v>
      </c>
      <c r="H206" s="29"/>
      <c r="I206" s="37"/>
      <c r="J206" s="37"/>
      <c r="K206" s="25"/>
    </row>
    <row r="207" ht="21.9" customHeight="1" spans="1:11">
      <c r="A207" s="24"/>
      <c r="B207" s="24"/>
      <c r="C207" s="25" t="s">
        <v>18</v>
      </c>
      <c r="D207" s="26">
        <v>0.1</v>
      </c>
      <c r="E207" s="50" t="s">
        <v>435</v>
      </c>
      <c r="F207" s="28">
        <v>1</v>
      </c>
      <c r="G207" s="37">
        <v>11</v>
      </c>
      <c r="H207" s="29"/>
      <c r="I207" s="37"/>
      <c r="J207" s="37"/>
      <c r="K207" s="25"/>
    </row>
    <row r="208" ht="18.9" customHeight="1" spans="1:11">
      <c r="A208" s="24"/>
      <c r="B208" s="24"/>
      <c r="C208" s="25" t="s">
        <v>20</v>
      </c>
      <c r="D208" s="26">
        <v>0.2</v>
      </c>
      <c r="E208" s="47" t="s">
        <v>21</v>
      </c>
      <c r="F208" s="28"/>
      <c r="G208" s="37">
        <v>20</v>
      </c>
      <c r="H208" s="29"/>
      <c r="I208" s="37"/>
      <c r="J208" s="37"/>
      <c r="K208" s="25"/>
    </row>
    <row r="209" ht="26.1" customHeight="1" spans="1:11">
      <c r="A209" s="24"/>
      <c r="B209" s="24" t="s">
        <v>172</v>
      </c>
      <c r="C209" s="25" t="s">
        <v>14</v>
      </c>
      <c r="D209" s="26">
        <v>0.2</v>
      </c>
      <c r="E209" s="50" t="s">
        <v>399</v>
      </c>
      <c r="F209" s="28"/>
      <c r="G209" s="29">
        <f>0.2*RIGHT(E209,5)</f>
        <v>20.48</v>
      </c>
      <c r="H209" s="29"/>
      <c r="I209" s="37">
        <f>SUM(G209:G212)+H209</f>
        <v>101.48</v>
      </c>
      <c r="J209" s="37" t="e">
        <f>#REF!</f>
        <v>#REF!</v>
      </c>
      <c r="K209" s="25"/>
    </row>
    <row r="210" ht="26.1" customHeight="1" spans="1:11">
      <c r="A210" s="24"/>
      <c r="B210" s="24"/>
      <c r="C210" s="25" t="s">
        <v>94</v>
      </c>
      <c r="D210" s="26">
        <v>0.5</v>
      </c>
      <c r="E210" s="47" t="s">
        <v>102</v>
      </c>
      <c r="F210" s="28"/>
      <c r="G210" s="37">
        <v>50</v>
      </c>
      <c r="H210" s="29"/>
      <c r="I210" s="37"/>
      <c r="J210" s="37"/>
      <c r="K210" s="25"/>
    </row>
    <row r="211" ht="21" customHeight="1" spans="1:11">
      <c r="A211" s="24"/>
      <c r="B211" s="24"/>
      <c r="C211" s="25" t="s">
        <v>18</v>
      </c>
      <c r="D211" s="26">
        <v>0.1</v>
      </c>
      <c r="E211" s="50" t="s">
        <v>435</v>
      </c>
      <c r="F211" s="28">
        <v>1</v>
      </c>
      <c r="G211" s="37">
        <v>11</v>
      </c>
      <c r="H211" s="29"/>
      <c r="I211" s="37"/>
      <c r="J211" s="37"/>
      <c r="K211" s="25"/>
    </row>
    <row r="212" ht="18" customHeight="1" spans="1:11">
      <c r="A212" s="24"/>
      <c r="B212" s="24"/>
      <c r="C212" s="25" t="s">
        <v>20</v>
      </c>
      <c r="D212" s="26">
        <v>0.2</v>
      </c>
      <c r="E212" s="47" t="s">
        <v>21</v>
      </c>
      <c r="F212" s="28"/>
      <c r="G212" s="37">
        <v>20</v>
      </c>
      <c r="H212" s="29"/>
      <c r="I212" s="37"/>
      <c r="J212" s="37"/>
      <c r="K212" s="25"/>
    </row>
    <row r="213" ht="20.1" customHeight="1" spans="1:11">
      <c r="A213" s="24" t="s">
        <v>173</v>
      </c>
      <c r="B213" s="24" t="s">
        <v>174</v>
      </c>
      <c r="C213" s="25" t="s">
        <v>14</v>
      </c>
      <c r="D213" s="26">
        <v>0.2</v>
      </c>
      <c r="E213" s="50" t="s">
        <v>398</v>
      </c>
      <c r="F213" s="28"/>
      <c r="G213" s="29">
        <f>0.2*RIGHT(E213,5)</f>
        <v>19.16</v>
      </c>
      <c r="H213" s="29"/>
      <c r="I213" s="37">
        <f>SUM(G213:G216)+H213</f>
        <v>100.16</v>
      </c>
      <c r="J213" s="37" t="e">
        <f>#REF!</f>
        <v>#REF!</v>
      </c>
      <c r="K213" s="25"/>
    </row>
    <row r="214" ht="29.1" customHeight="1" spans="1:11">
      <c r="A214" s="24"/>
      <c r="B214" s="24"/>
      <c r="C214" s="25" t="s">
        <v>94</v>
      </c>
      <c r="D214" s="26">
        <v>0.5</v>
      </c>
      <c r="E214" s="47" t="s">
        <v>102</v>
      </c>
      <c r="F214" s="28"/>
      <c r="G214" s="37">
        <v>50</v>
      </c>
      <c r="H214" s="29"/>
      <c r="I214" s="37"/>
      <c r="J214" s="37"/>
      <c r="K214" s="25"/>
    </row>
    <row r="215" ht="21" customHeight="1" spans="1:11">
      <c r="A215" s="24"/>
      <c r="B215" s="24"/>
      <c r="C215" s="25" t="s">
        <v>18</v>
      </c>
      <c r="D215" s="26">
        <v>0.1</v>
      </c>
      <c r="E215" s="50" t="s">
        <v>436</v>
      </c>
      <c r="F215" s="28">
        <v>1</v>
      </c>
      <c r="G215" s="37">
        <v>11</v>
      </c>
      <c r="H215" s="29"/>
      <c r="I215" s="37"/>
      <c r="J215" s="37"/>
      <c r="K215" s="25"/>
    </row>
    <row r="216" ht="18" customHeight="1" spans="1:11">
      <c r="A216" s="24"/>
      <c r="B216" s="24"/>
      <c r="C216" s="25" t="s">
        <v>20</v>
      </c>
      <c r="D216" s="26">
        <v>0.2</v>
      </c>
      <c r="E216" s="47" t="s">
        <v>21</v>
      </c>
      <c r="F216" s="28"/>
      <c r="G216" s="37">
        <v>20</v>
      </c>
      <c r="H216" s="29"/>
      <c r="I216" s="37"/>
      <c r="J216" s="37"/>
      <c r="K216" s="25"/>
    </row>
    <row r="217" ht="18" customHeight="1" spans="1:11">
      <c r="A217" s="46" t="s">
        <v>176</v>
      </c>
      <c r="B217" s="46" t="s">
        <v>177</v>
      </c>
      <c r="C217" s="25" t="s">
        <v>14</v>
      </c>
      <c r="D217" s="26">
        <v>0.2</v>
      </c>
      <c r="E217" s="50" t="s">
        <v>437</v>
      </c>
      <c r="F217" s="28"/>
      <c r="G217" s="37">
        <f>0.2*RIGHT(E217,5)</f>
        <v>19.62</v>
      </c>
      <c r="H217" s="56"/>
      <c r="I217" s="59">
        <f>SUM(G217:G220)+H217</f>
        <v>100.62</v>
      </c>
      <c r="J217" s="59" t="e">
        <f>#REF!</f>
        <v>#REF!</v>
      </c>
      <c r="K217" s="25"/>
    </row>
    <row r="218" ht="24" customHeight="1" spans="1:11">
      <c r="A218" s="49"/>
      <c r="B218" s="49"/>
      <c r="C218" s="25" t="s">
        <v>94</v>
      </c>
      <c r="D218" s="26">
        <v>0.5</v>
      </c>
      <c r="E218" s="47" t="s">
        <v>102</v>
      </c>
      <c r="F218" s="28"/>
      <c r="G218" s="37">
        <v>50</v>
      </c>
      <c r="H218" s="57"/>
      <c r="I218" s="60"/>
      <c r="J218" s="60"/>
      <c r="K218" s="25"/>
    </row>
    <row r="219" ht="18" customHeight="1" spans="1:11">
      <c r="A219" s="49"/>
      <c r="B219" s="49"/>
      <c r="C219" s="25" t="s">
        <v>18</v>
      </c>
      <c r="D219" s="26">
        <v>0.1</v>
      </c>
      <c r="E219" s="50" t="s">
        <v>436</v>
      </c>
      <c r="F219" s="28">
        <v>1</v>
      </c>
      <c r="G219" s="37">
        <v>11</v>
      </c>
      <c r="H219" s="57"/>
      <c r="I219" s="60"/>
      <c r="J219" s="60"/>
      <c r="K219" s="25"/>
    </row>
    <row r="220" ht="18" customHeight="1" spans="1:11">
      <c r="A220" s="49"/>
      <c r="B220" s="51"/>
      <c r="C220" s="25" t="s">
        <v>20</v>
      </c>
      <c r="D220" s="26">
        <v>0.2</v>
      </c>
      <c r="E220" s="50" t="s">
        <v>21</v>
      </c>
      <c r="F220" s="28"/>
      <c r="G220" s="37">
        <v>20</v>
      </c>
      <c r="H220" s="58"/>
      <c r="I220" s="61"/>
      <c r="J220" s="61"/>
      <c r="K220" s="25"/>
    </row>
    <row r="221" ht="23.1" customHeight="1" spans="1:11">
      <c r="A221" s="49"/>
      <c r="B221" s="24" t="s">
        <v>178</v>
      </c>
      <c r="C221" s="25" t="s">
        <v>14</v>
      </c>
      <c r="D221" s="26">
        <v>0.2</v>
      </c>
      <c r="E221" s="50" t="s">
        <v>437</v>
      </c>
      <c r="F221" s="28"/>
      <c r="G221" s="29">
        <f>0.2*RIGHT(E221,5)</f>
        <v>19.62</v>
      </c>
      <c r="H221" s="29"/>
      <c r="I221" s="37">
        <f>SUM(G221:G224)+H221</f>
        <v>100.62</v>
      </c>
      <c r="J221" s="37" t="e">
        <f>#REF!</f>
        <v>#REF!</v>
      </c>
      <c r="K221" s="25"/>
    </row>
    <row r="222" ht="26.1" customHeight="1" spans="1:11">
      <c r="A222" s="49"/>
      <c r="B222" s="24"/>
      <c r="C222" s="25" t="s">
        <v>94</v>
      </c>
      <c r="D222" s="26">
        <v>0.5</v>
      </c>
      <c r="E222" s="47" t="s">
        <v>102</v>
      </c>
      <c r="F222" s="28"/>
      <c r="G222" s="37">
        <v>50</v>
      </c>
      <c r="H222" s="29"/>
      <c r="I222" s="37"/>
      <c r="J222" s="37"/>
      <c r="K222" s="25"/>
    </row>
    <row r="223" ht="21" customHeight="1" spans="1:11">
      <c r="A223" s="49"/>
      <c r="B223" s="24"/>
      <c r="C223" s="25" t="s">
        <v>18</v>
      </c>
      <c r="D223" s="26">
        <v>0.1</v>
      </c>
      <c r="E223" s="50" t="s">
        <v>436</v>
      </c>
      <c r="F223" s="28">
        <v>1</v>
      </c>
      <c r="G223" s="37">
        <v>11</v>
      </c>
      <c r="H223" s="29"/>
      <c r="I223" s="37"/>
      <c r="J223" s="37"/>
      <c r="K223" s="25"/>
    </row>
    <row r="224" ht="18" customHeight="1" spans="1:11">
      <c r="A224" s="51"/>
      <c r="B224" s="24"/>
      <c r="C224" s="25" t="s">
        <v>20</v>
      </c>
      <c r="D224" s="26">
        <v>0.2</v>
      </c>
      <c r="E224" s="50" t="s">
        <v>21</v>
      </c>
      <c r="F224" s="28"/>
      <c r="G224" s="37">
        <v>20</v>
      </c>
      <c r="H224" s="29"/>
      <c r="I224" s="37"/>
      <c r="J224" s="37"/>
      <c r="K224" s="25"/>
    </row>
    <row r="225" ht="35.1" customHeight="1" spans="1:11">
      <c r="A225" s="52" t="s">
        <v>179</v>
      </c>
      <c r="B225" s="52"/>
      <c r="C225" s="52"/>
      <c r="D225" s="52"/>
      <c r="E225" s="52"/>
      <c r="F225" s="52"/>
      <c r="G225" s="52"/>
      <c r="H225" s="53"/>
      <c r="I225" s="52"/>
      <c r="J225" s="52"/>
      <c r="K225" s="52"/>
    </row>
  </sheetData>
  <mergeCells count="265">
    <mergeCell ref="A1:K1"/>
    <mergeCell ref="A225:K225"/>
    <mergeCell ref="A3:A10"/>
    <mergeCell ref="A11:A18"/>
    <mergeCell ref="A19:A26"/>
    <mergeCell ref="A27:A30"/>
    <mergeCell ref="A31:A38"/>
    <mergeCell ref="A39:A46"/>
    <mergeCell ref="A47:A54"/>
    <mergeCell ref="A55:A62"/>
    <mergeCell ref="A63:A66"/>
    <mergeCell ref="A67:A70"/>
    <mergeCell ref="A71:A78"/>
    <mergeCell ref="A79:A82"/>
    <mergeCell ref="A83:A86"/>
    <mergeCell ref="A87:A94"/>
    <mergeCell ref="A95:A98"/>
    <mergeCell ref="A99:A102"/>
    <mergeCell ref="A103:A106"/>
    <mergeCell ref="A107:A114"/>
    <mergeCell ref="A115:A118"/>
    <mergeCell ref="A119:A122"/>
    <mergeCell ref="A123:A126"/>
    <mergeCell ref="A127:A130"/>
    <mergeCell ref="A131:A134"/>
    <mergeCell ref="A135:A142"/>
    <mergeCell ref="A143:A146"/>
    <mergeCell ref="A147:A150"/>
    <mergeCell ref="A151:A158"/>
    <mergeCell ref="A159:A162"/>
    <mergeCell ref="A163:A166"/>
    <mergeCell ref="A167:A174"/>
    <mergeCell ref="A175:A178"/>
    <mergeCell ref="A179:A186"/>
    <mergeCell ref="A187:A189"/>
    <mergeCell ref="A190:A193"/>
    <mergeCell ref="A194:A201"/>
    <mergeCell ref="A202:A204"/>
    <mergeCell ref="A205:A212"/>
    <mergeCell ref="A213:A216"/>
    <mergeCell ref="A217:A224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155:B158"/>
    <mergeCell ref="B159:B162"/>
    <mergeCell ref="B163:B166"/>
    <mergeCell ref="B167:B170"/>
    <mergeCell ref="B171:B174"/>
    <mergeCell ref="B175:B178"/>
    <mergeCell ref="B179:B182"/>
    <mergeCell ref="B183:B186"/>
    <mergeCell ref="B187:B189"/>
    <mergeCell ref="B190:B193"/>
    <mergeCell ref="B194:B197"/>
    <mergeCell ref="B198:B201"/>
    <mergeCell ref="B202:B204"/>
    <mergeCell ref="B205:B208"/>
    <mergeCell ref="B209:B212"/>
    <mergeCell ref="B213:B216"/>
    <mergeCell ref="B217:B220"/>
    <mergeCell ref="B221:B224"/>
    <mergeCell ref="H3:H6"/>
    <mergeCell ref="H7:H10"/>
    <mergeCell ref="H11:H14"/>
    <mergeCell ref="H15:H18"/>
    <mergeCell ref="H19:H22"/>
    <mergeCell ref="H23:H26"/>
    <mergeCell ref="H27:H30"/>
    <mergeCell ref="H31:H34"/>
    <mergeCell ref="H35:H38"/>
    <mergeCell ref="H39:H42"/>
    <mergeCell ref="H43:H46"/>
    <mergeCell ref="H47:H50"/>
    <mergeCell ref="H51:H54"/>
    <mergeCell ref="H55:H58"/>
    <mergeCell ref="H59:H62"/>
    <mergeCell ref="H63:H66"/>
    <mergeCell ref="H67:H70"/>
    <mergeCell ref="H71:H74"/>
    <mergeCell ref="H75:H78"/>
    <mergeCell ref="H79:H82"/>
    <mergeCell ref="H83:H86"/>
    <mergeCell ref="H87:H90"/>
    <mergeCell ref="H91:H94"/>
    <mergeCell ref="H95:H98"/>
    <mergeCell ref="H99:H102"/>
    <mergeCell ref="H103:H106"/>
    <mergeCell ref="H107:H110"/>
    <mergeCell ref="H111:H114"/>
    <mergeCell ref="H115:H118"/>
    <mergeCell ref="H119:H122"/>
    <mergeCell ref="H123:H126"/>
    <mergeCell ref="H127:H130"/>
    <mergeCell ref="H131:H134"/>
    <mergeCell ref="H135:H138"/>
    <mergeCell ref="H139:H142"/>
    <mergeCell ref="H143:H146"/>
    <mergeCell ref="H147:H150"/>
    <mergeCell ref="H151:H154"/>
    <mergeCell ref="H155:H158"/>
    <mergeCell ref="H159:H162"/>
    <mergeCell ref="H163:H166"/>
    <mergeCell ref="H167:H170"/>
    <mergeCell ref="H171:H174"/>
    <mergeCell ref="H175:H178"/>
    <mergeCell ref="H179:H182"/>
    <mergeCell ref="H183:H186"/>
    <mergeCell ref="H187:H189"/>
    <mergeCell ref="H190:H193"/>
    <mergeCell ref="H194:H197"/>
    <mergeCell ref="H198:H201"/>
    <mergeCell ref="H202:H204"/>
    <mergeCell ref="H205:H208"/>
    <mergeCell ref="H209:H212"/>
    <mergeCell ref="H213:H216"/>
    <mergeCell ref="H217:H220"/>
    <mergeCell ref="H221:H224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I55:I58"/>
    <mergeCell ref="I59:I62"/>
    <mergeCell ref="I63:I66"/>
    <mergeCell ref="I67:I70"/>
    <mergeCell ref="I71:I74"/>
    <mergeCell ref="I75:I78"/>
    <mergeCell ref="I79:I82"/>
    <mergeCell ref="I83:I86"/>
    <mergeCell ref="I87:I90"/>
    <mergeCell ref="I91:I94"/>
    <mergeCell ref="I95:I98"/>
    <mergeCell ref="I99:I102"/>
    <mergeCell ref="I103:I106"/>
    <mergeCell ref="I107:I110"/>
    <mergeCell ref="I111:I114"/>
    <mergeCell ref="I115:I118"/>
    <mergeCell ref="I119:I122"/>
    <mergeCell ref="I123:I126"/>
    <mergeCell ref="I127:I130"/>
    <mergeCell ref="I131:I134"/>
    <mergeCell ref="I135:I138"/>
    <mergeCell ref="I139:I142"/>
    <mergeCell ref="I143:I146"/>
    <mergeCell ref="I147:I150"/>
    <mergeCell ref="I151:I154"/>
    <mergeCell ref="I155:I158"/>
    <mergeCell ref="I159:I162"/>
    <mergeCell ref="I163:I166"/>
    <mergeCell ref="I167:I170"/>
    <mergeCell ref="I171:I174"/>
    <mergeCell ref="I175:I178"/>
    <mergeCell ref="I179:I182"/>
    <mergeCell ref="I183:I186"/>
    <mergeCell ref="I187:I189"/>
    <mergeCell ref="I190:I193"/>
    <mergeCell ref="I194:I197"/>
    <mergeCell ref="I198:I201"/>
    <mergeCell ref="I202:I204"/>
    <mergeCell ref="I205:I208"/>
    <mergeCell ref="I209:I212"/>
    <mergeCell ref="I213:I216"/>
    <mergeCell ref="I217:I220"/>
    <mergeCell ref="I221:I224"/>
    <mergeCell ref="J3:J6"/>
    <mergeCell ref="J7:J10"/>
    <mergeCell ref="J11:J14"/>
    <mergeCell ref="J15:J18"/>
    <mergeCell ref="J19:J22"/>
    <mergeCell ref="J23:J26"/>
    <mergeCell ref="J27:J30"/>
    <mergeCell ref="J31:J34"/>
    <mergeCell ref="J35:J38"/>
    <mergeCell ref="J39:J42"/>
    <mergeCell ref="J43:J46"/>
    <mergeCell ref="J47:J50"/>
    <mergeCell ref="J51:J54"/>
    <mergeCell ref="J55:J58"/>
    <mergeCell ref="J59:J62"/>
    <mergeCell ref="J63:J66"/>
    <mergeCell ref="J67:J70"/>
    <mergeCell ref="J71:J74"/>
    <mergeCell ref="J75:J78"/>
    <mergeCell ref="J79:J82"/>
    <mergeCell ref="J83:J86"/>
    <mergeCell ref="J87:J90"/>
    <mergeCell ref="J91:J94"/>
    <mergeCell ref="J95:J98"/>
    <mergeCell ref="J99:J102"/>
    <mergeCell ref="J103:J106"/>
    <mergeCell ref="J107:J110"/>
    <mergeCell ref="J111:J114"/>
    <mergeCell ref="J115:J118"/>
    <mergeCell ref="J119:J122"/>
    <mergeCell ref="J123:J126"/>
    <mergeCell ref="J127:J130"/>
    <mergeCell ref="J131:J134"/>
    <mergeCell ref="J135:J138"/>
    <mergeCell ref="J139:J142"/>
    <mergeCell ref="J143:J146"/>
    <mergeCell ref="J147:J150"/>
    <mergeCell ref="J151:J154"/>
    <mergeCell ref="J155:J158"/>
    <mergeCell ref="J159:J162"/>
    <mergeCell ref="J163:J166"/>
    <mergeCell ref="J167:J170"/>
    <mergeCell ref="J171:J174"/>
    <mergeCell ref="J175:J178"/>
    <mergeCell ref="J179:J182"/>
    <mergeCell ref="J183:J186"/>
    <mergeCell ref="J187:J189"/>
    <mergeCell ref="J190:J193"/>
    <mergeCell ref="J194:J197"/>
    <mergeCell ref="J198:J201"/>
    <mergeCell ref="J202:J204"/>
    <mergeCell ref="J205:J208"/>
    <mergeCell ref="J209:J212"/>
    <mergeCell ref="J213:J216"/>
    <mergeCell ref="J217:J220"/>
    <mergeCell ref="J221:J224"/>
  </mergeCells>
  <pageMargins left="0.393055555555556" right="0.393055555555556" top="0.786805555555556" bottom="0.786805555555556" header="0.511805555555556" footer="0.511805555555556"/>
  <pageSetup paperSize="9" orientation="portrait" horizontalDpi="600" verticalDpi="600"/>
  <headerFooter/>
  <rowBreaks count="6" manualBreakCount="6">
    <brk id="18" max="255" man="1"/>
    <brk id="38" max="255" man="1"/>
    <brk id="62" max="255" man="1"/>
    <brk id="122" max="255" man="1"/>
    <brk id="146" max="255" man="1"/>
    <brk id="174" max="25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view="pageBreakPreview" zoomScaleNormal="100" topLeftCell="A4" workbookViewId="0">
      <selection activeCell="I11" sqref="I11:I14"/>
    </sheetView>
  </sheetViews>
  <sheetFormatPr defaultColWidth="9" defaultRowHeight="14.25"/>
  <cols>
    <col min="1" max="1" width="5.10833333333333" style="40" customWidth="1"/>
    <col min="2" max="2" width="7.10833333333333" style="40" customWidth="1"/>
    <col min="3" max="3" width="11.1083333333333" style="40" customWidth="1"/>
    <col min="4" max="4" width="4.10833333333333" style="40" customWidth="1"/>
    <col min="5" max="5" width="30.2166666666667" style="40" customWidth="1"/>
    <col min="6" max="6" width="7.66666666666667" style="40" customWidth="1"/>
    <col min="7" max="7" width="6.44166666666667" style="40" customWidth="1"/>
    <col min="8" max="8" width="0.108333333333333" style="41" customWidth="1"/>
    <col min="9" max="9" width="8" style="40" customWidth="1"/>
    <col min="10" max="10" width="7.775" style="40" customWidth="1"/>
    <col min="11" max="16384" width="9" style="40"/>
  </cols>
  <sheetData>
    <row r="1" ht="42.9" customHeight="1" spans="1:10">
      <c r="A1" s="42" t="s">
        <v>438</v>
      </c>
      <c r="B1" s="42"/>
      <c r="C1" s="42"/>
      <c r="D1" s="42"/>
      <c r="E1" s="42"/>
      <c r="F1" s="42"/>
      <c r="G1" s="42"/>
      <c r="H1" s="43"/>
      <c r="I1" s="42"/>
      <c r="J1" s="42"/>
    </row>
    <row r="2" ht="33" customHeight="1" spans="1:10">
      <c r="A2" s="44" t="s">
        <v>1</v>
      </c>
      <c r="B2" s="4" t="s">
        <v>2</v>
      </c>
      <c r="C2" s="4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11</v>
      </c>
    </row>
    <row r="3" ht="38.1" customHeight="1" spans="1:10">
      <c r="A3" s="24" t="s">
        <v>38</v>
      </c>
      <c r="B3" s="24" t="s">
        <v>186</v>
      </c>
      <c r="C3" s="25" t="s">
        <v>14</v>
      </c>
      <c r="D3" s="26">
        <v>0.3</v>
      </c>
      <c r="E3" s="47" t="s">
        <v>368</v>
      </c>
      <c r="F3" s="28">
        <v>-4</v>
      </c>
      <c r="G3" s="48">
        <v>26</v>
      </c>
      <c r="H3" s="29"/>
      <c r="I3" s="37">
        <f>SUM(G3:G6)+H3</f>
        <v>93.54</v>
      </c>
      <c r="J3" s="25"/>
    </row>
    <row r="4" ht="21.9" customHeight="1" spans="1:10">
      <c r="A4" s="24"/>
      <c r="B4" s="24"/>
      <c r="C4" s="25" t="s">
        <v>16</v>
      </c>
      <c r="D4" s="26">
        <v>0.3</v>
      </c>
      <c r="E4" s="50" t="s">
        <v>439</v>
      </c>
      <c r="F4" s="28">
        <v>0.54</v>
      </c>
      <c r="G4" s="48">
        <v>30.54</v>
      </c>
      <c r="H4" s="29"/>
      <c r="I4" s="37"/>
      <c r="J4" s="25"/>
    </row>
    <row r="5" ht="29.1" customHeight="1" spans="1:10">
      <c r="A5" s="24"/>
      <c r="B5" s="24"/>
      <c r="C5" s="25" t="s">
        <v>18</v>
      </c>
      <c r="D5" s="26">
        <v>0.2</v>
      </c>
      <c r="E5" s="47" t="s">
        <v>295</v>
      </c>
      <c r="F5" s="28">
        <v>-2</v>
      </c>
      <c r="G5" s="37">
        <v>18</v>
      </c>
      <c r="H5" s="29"/>
      <c r="I5" s="37"/>
      <c r="J5" s="25"/>
    </row>
    <row r="6" ht="21" customHeight="1" spans="1:10">
      <c r="A6" s="24"/>
      <c r="B6" s="24"/>
      <c r="C6" s="25" t="s">
        <v>185</v>
      </c>
      <c r="D6" s="26">
        <v>0.2</v>
      </c>
      <c r="E6" s="47" t="s">
        <v>21</v>
      </c>
      <c r="F6" s="28">
        <v>-1</v>
      </c>
      <c r="G6" s="37">
        <v>19</v>
      </c>
      <c r="H6" s="29"/>
      <c r="I6" s="37"/>
      <c r="J6" s="25"/>
    </row>
    <row r="7" ht="39.9" customHeight="1" spans="1:10">
      <c r="A7" s="24" t="s">
        <v>43</v>
      </c>
      <c r="B7" s="24" t="s">
        <v>190</v>
      </c>
      <c r="C7" s="25" t="s">
        <v>14</v>
      </c>
      <c r="D7" s="26">
        <v>0.3</v>
      </c>
      <c r="E7" s="47" t="s">
        <v>440</v>
      </c>
      <c r="F7" s="28">
        <v>-3.5</v>
      </c>
      <c r="G7" s="48">
        <v>26.5</v>
      </c>
      <c r="H7" s="29"/>
      <c r="I7" s="37">
        <f>SUM(G7:G10)+H7</f>
        <v>94.81</v>
      </c>
      <c r="J7" s="25"/>
    </row>
    <row r="8" ht="24" customHeight="1" spans="1:10">
      <c r="A8" s="24"/>
      <c r="B8" s="24"/>
      <c r="C8" s="25" t="s">
        <v>16</v>
      </c>
      <c r="D8" s="26">
        <v>0.3</v>
      </c>
      <c r="E8" s="50" t="s">
        <v>441</v>
      </c>
      <c r="F8" s="28">
        <v>-0.69</v>
      </c>
      <c r="G8" s="48">
        <v>29.31</v>
      </c>
      <c r="H8" s="29"/>
      <c r="I8" s="37"/>
      <c r="J8" s="25"/>
    </row>
    <row r="9" ht="30" customHeight="1" spans="1:10">
      <c r="A9" s="24"/>
      <c r="B9" s="24"/>
      <c r="C9" s="25" t="s">
        <v>18</v>
      </c>
      <c r="D9" s="26">
        <v>0.2</v>
      </c>
      <c r="E9" s="47" t="s">
        <v>189</v>
      </c>
      <c r="F9" s="28">
        <v>-1</v>
      </c>
      <c r="G9" s="37">
        <v>19</v>
      </c>
      <c r="H9" s="29"/>
      <c r="I9" s="37"/>
      <c r="J9" s="25"/>
    </row>
    <row r="10" ht="24" customHeight="1" spans="1:10">
      <c r="A10" s="24"/>
      <c r="B10" s="24"/>
      <c r="C10" s="25" t="s">
        <v>185</v>
      </c>
      <c r="D10" s="26">
        <v>0.2</v>
      </c>
      <c r="E10" s="47" t="s">
        <v>21</v>
      </c>
      <c r="F10" s="28">
        <v>0</v>
      </c>
      <c r="G10" s="37">
        <v>20</v>
      </c>
      <c r="H10" s="29"/>
      <c r="I10" s="37"/>
      <c r="J10" s="25"/>
    </row>
    <row r="11" ht="54" customHeight="1" spans="1:10">
      <c r="A11" s="24"/>
      <c r="B11" s="24" t="s">
        <v>193</v>
      </c>
      <c r="C11" s="25" t="s">
        <v>14</v>
      </c>
      <c r="D11" s="26">
        <v>0.3</v>
      </c>
      <c r="E11" s="47" t="s">
        <v>442</v>
      </c>
      <c r="F11" s="28">
        <v>-9.75</v>
      </c>
      <c r="G11" s="48">
        <v>20.25</v>
      </c>
      <c r="H11" s="29"/>
      <c r="I11" s="37">
        <f>SUM(G11:G14)+H11</f>
        <v>91.76</v>
      </c>
      <c r="J11" s="25"/>
    </row>
    <row r="12" ht="23.1" customHeight="1" spans="1:10">
      <c r="A12" s="24"/>
      <c r="B12" s="24"/>
      <c r="C12" s="25" t="s">
        <v>16</v>
      </c>
      <c r="D12" s="26">
        <v>0.3</v>
      </c>
      <c r="E12" s="50" t="s">
        <v>443</v>
      </c>
      <c r="F12" s="28">
        <v>0.51</v>
      </c>
      <c r="G12" s="48">
        <v>30.51</v>
      </c>
      <c r="H12" s="29"/>
      <c r="I12" s="37"/>
      <c r="J12" s="25"/>
    </row>
    <row r="13" ht="30.9" customHeight="1" spans="1:10">
      <c r="A13" s="24"/>
      <c r="B13" s="24"/>
      <c r="C13" s="25" t="s">
        <v>18</v>
      </c>
      <c r="D13" s="26">
        <v>0.2</v>
      </c>
      <c r="E13" s="47" t="s">
        <v>184</v>
      </c>
      <c r="F13" s="28">
        <v>1</v>
      </c>
      <c r="G13" s="37">
        <v>21</v>
      </c>
      <c r="H13" s="29"/>
      <c r="I13" s="37"/>
      <c r="J13" s="25"/>
    </row>
    <row r="14" ht="23.1" customHeight="1" spans="1:10">
      <c r="A14" s="24"/>
      <c r="B14" s="24"/>
      <c r="C14" s="25" t="s">
        <v>185</v>
      </c>
      <c r="D14" s="26">
        <v>0.2</v>
      </c>
      <c r="E14" s="47" t="s">
        <v>21</v>
      </c>
      <c r="F14" s="28">
        <v>0</v>
      </c>
      <c r="G14" s="37">
        <v>20</v>
      </c>
      <c r="H14" s="29"/>
      <c r="I14" s="37"/>
      <c r="J14" s="25"/>
    </row>
    <row r="15" ht="48" customHeight="1" spans="1:10">
      <c r="A15" s="24" t="s">
        <v>50</v>
      </c>
      <c r="B15" s="24" t="s">
        <v>197</v>
      </c>
      <c r="C15" s="25" t="s">
        <v>14</v>
      </c>
      <c r="D15" s="26">
        <v>0.3</v>
      </c>
      <c r="E15" s="47" t="s">
        <v>444</v>
      </c>
      <c r="F15" s="28">
        <v>-2</v>
      </c>
      <c r="G15" s="37">
        <v>28</v>
      </c>
      <c r="H15" s="29"/>
      <c r="I15" s="37">
        <f>SUM(G15:G18)+H15</f>
        <v>104.84</v>
      </c>
      <c r="J15" s="25"/>
    </row>
    <row r="16" ht="20.1" customHeight="1" spans="1:10">
      <c r="A16" s="24"/>
      <c r="B16" s="24"/>
      <c r="C16" s="25" t="s">
        <v>16</v>
      </c>
      <c r="D16" s="26">
        <v>0.3</v>
      </c>
      <c r="E16" s="50" t="s">
        <v>445</v>
      </c>
      <c r="F16" s="28">
        <v>6.84</v>
      </c>
      <c r="G16" s="37">
        <v>36.84</v>
      </c>
      <c r="H16" s="29"/>
      <c r="I16" s="37"/>
      <c r="J16" s="25"/>
    </row>
    <row r="17" ht="27" customHeight="1" spans="1:10">
      <c r="A17" s="24"/>
      <c r="B17" s="24"/>
      <c r="C17" s="25" t="s">
        <v>18</v>
      </c>
      <c r="D17" s="26">
        <v>0.2</v>
      </c>
      <c r="E17" s="47" t="s">
        <v>446</v>
      </c>
      <c r="F17" s="28">
        <v>1</v>
      </c>
      <c r="G17" s="37">
        <v>21</v>
      </c>
      <c r="H17" s="29"/>
      <c r="I17" s="37"/>
      <c r="J17" s="25"/>
    </row>
    <row r="18" ht="21" customHeight="1" spans="1:10">
      <c r="A18" s="24"/>
      <c r="B18" s="24"/>
      <c r="C18" s="25" t="s">
        <v>185</v>
      </c>
      <c r="D18" s="26">
        <v>0.2</v>
      </c>
      <c r="E18" s="47" t="s">
        <v>21</v>
      </c>
      <c r="F18" s="28">
        <v>-1</v>
      </c>
      <c r="G18" s="37">
        <v>19</v>
      </c>
      <c r="H18" s="29"/>
      <c r="I18" s="37"/>
      <c r="J18" s="25"/>
    </row>
    <row r="19" ht="59.1" customHeight="1" spans="1:10">
      <c r="A19" s="24" t="s">
        <v>50</v>
      </c>
      <c r="B19" s="24" t="s">
        <v>205</v>
      </c>
      <c r="C19" s="25" t="s">
        <v>14</v>
      </c>
      <c r="D19" s="26">
        <v>0.3</v>
      </c>
      <c r="E19" s="47" t="s">
        <v>447</v>
      </c>
      <c r="F19" s="29">
        <v>-1</v>
      </c>
      <c r="G19" s="48">
        <v>29</v>
      </c>
      <c r="H19" s="29"/>
      <c r="I19" s="37">
        <f>SUM(G19:G22)+H19</f>
        <v>100.36</v>
      </c>
      <c r="J19" s="25"/>
    </row>
    <row r="20" ht="24.9" customHeight="1" spans="1:10">
      <c r="A20" s="24"/>
      <c r="B20" s="24"/>
      <c r="C20" s="25" t="s">
        <v>16</v>
      </c>
      <c r="D20" s="26">
        <v>0.3</v>
      </c>
      <c r="E20" s="50" t="s">
        <v>448</v>
      </c>
      <c r="F20" s="28">
        <v>0.36</v>
      </c>
      <c r="G20" s="48">
        <v>30.36</v>
      </c>
      <c r="H20" s="29"/>
      <c r="I20" s="37"/>
      <c r="J20" s="25"/>
    </row>
    <row r="21" ht="30.9" customHeight="1" spans="1:13">
      <c r="A21" s="24"/>
      <c r="B21" s="24"/>
      <c r="C21" s="25" t="s">
        <v>18</v>
      </c>
      <c r="D21" s="26">
        <v>0.2</v>
      </c>
      <c r="E21" s="47" t="s">
        <v>184</v>
      </c>
      <c r="F21" s="28">
        <v>1</v>
      </c>
      <c r="G21" s="37">
        <v>21</v>
      </c>
      <c r="H21" s="29"/>
      <c r="I21" s="37"/>
      <c r="J21" s="25"/>
      <c r="M21" s="40" t="s">
        <v>377</v>
      </c>
    </row>
    <row r="22" ht="21" customHeight="1" spans="1:10">
      <c r="A22" s="24"/>
      <c r="B22" s="24"/>
      <c r="C22" s="25" t="s">
        <v>185</v>
      </c>
      <c r="D22" s="26">
        <v>0.2</v>
      </c>
      <c r="E22" s="47" t="s">
        <v>21</v>
      </c>
      <c r="F22" s="28"/>
      <c r="G22" s="37">
        <v>20</v>
      </c>
      <c r="H22" s="29"/>
      <c r="I22" s="37"/>
      <c r="J22" s="25"/>
    </row>
    <row r="23" ht="51" customHeight="1" spans="1:10">
      <c r="A23" s="24" t="s">
        <v>330</v>
      </c>
      <c r="B23" s="24" t="s">
        <v>378</v>
      </c>
      <c r="C23" s="25" t="s">
        <v>14</v>
      </c>
      <c r="D23" s="26">
        <v>0.3</v>
      </c>
      <c r="E23" s="47" t="s">
        <v>449</v>
      </c>
      <c r="F23" s="29">
        <v>-2.5</v>
      </c>
      <c r="G23" s="48">
        <v>27.5</v>
      </c>
      <c r="H23" s="29"/>
      <c r="I23" s="37">
        <f>SUM(G23:G26)+H23</f>
        <v>96.62</v>
      </c>
      <c r="J23" s="25"/>
    </row>
    <row r="24" ht="21" customHeight="1" spans="1:10">
      <c r="A24" s="24"/>
      <c r="B24" s="24"/>
      <c r="C24" s="25" t="s">
        <v>16</v>
      </c>
      <c r="D24" s="26">
        <v>0.3</v>
      </c>
      <c r="E24" s="50" t="s">
        <v>450</v>
      </c>
      <c r="F24" s="28">
        <v>0.12</v>
      </c>
      <c r="G24" s="48">
        <v>30.12</v>
      </c>
      <c r="H24" s="29"/>
      <c r="I24" s="37"/>
      <c r="J24" s="25"/>
    </row>
    <row r="25" ht="21" customHeight="1" spans="1:10">
      <c r="A25" s="24"/>
      <c r="B25" s="24"/>
      <c r="C25" s="25" t="s">
        <v>18</v>
      </c>
      <c r="D25" s="26">
        <v>0.2</v>
      </c>
      <c r="E25" s="47" t="s">
        <v>189</v>
      </c>
      <c r="F25" s="28">
        <v>-1</v>
      </c>
      <c r="G25" s="37">
        <v>19</v>
      </c>
      <c r="H25" s="29"/>
      <c r="I25" s="37"/>
      <c r="J25" s="25"/>
    </row>
    <row r="26" ht="15.9" customHeight="1" spans="1:10">
      <c r="A26" s="24"/>
      <c r="B26" s="24"/>
      <c r="C26" s="25" t="s">
        <v>185</v>
      </c>
      <c r="D26" s="26">
        <v>0.2</v>
      </c>
      <c r="E26" s="47" t="s">
        <v>21</v>
      </c>
      <c r="F26" s="28"/>
      <c r="G26" s="37">
        <v>20</v>
      </c>
      <c r="H26" s="29"/>
      <c r="I26" s="37"/>
      <c r="J26" s="25"/>
    </row>
    <row r="27" ht="33.9" customHeight="1" spans="1:10">
      <c r="A27" s="24" t="s">
        <v>208</v>
      </c>
      <c r="B27" s="24" t="s">
        <v>381</v>
      </c>
      <c r="C27" s="25" t="s">
        <v>14</v>
      </c>
      <c r="D27" s="26">
        <v>0.3</v>
      </c>
      <c r="E27" s="47" t="s">
        <v>451</v>
      </c>
      <c r="F27" s="28"/>
      <c r="G27" s="48">
        <v>31.5</v>
      </c>
      <c r="H27" s="29"/>
      <c r="I27" s="37">
        <f>SUM(G27:G30)+H27</f>
        <v>99.5</v>
      </c>
      <c r="J27" s="25"/>
    </row>
    <row r="28" ht="18" customHeight="1" spans="1:10">
      <c r="A28" s="24"/>
      <c r="B28" s="24"/>
      <c r="C28" s="25" t="s">
        <v>16</v>
      </c>
      <c r="D28" s="26">
        <v>0.3</v>
      </c>
      <c r="E28" s="50" t="s">
        <v>211</v>
      </c>
      <c r="F28" s="28"/>
      <c r="G28" s="48">
        <v>30</v>
      </c>
      <c r="H28" s="29"/>
      <c r="I28" s="37"/>
      <c r="J28" s="25"/>
    </row>
    <row r="29" ht="20.1" customHeight="1" spans="1:10">
      <c r="A29" s="24"/>
      <c r="B29" s="24"/>
      <c r="C29" s="25" t="s">
        <v>18</v>
      </c>
      <c r="D29" s="26">
        <v>0.2</v>
      </c>
      <c r="E29" s="47" t="s">
        <v>383</v>
      </c>
      <c r="F29" s="28">
        <v>-2</v>
      </c>
      <c r="G29" s="37">
        <v>18</v>
      </c>
      <c r="H29" s="29"/>
      <c r="I29" s="37"/>
      <c r="J29" s="25"/>
    </row>
    <row r="30" ht="18" customHeight="1" spans="1:10">
      <c r="A30" s="24"/>
      <c r="B30" s="24"/>
      <c r="C30" s="25" t="s">
        <v>185</v>
      </c>
      <c r="D30" s="26">
        <v>0.2</v>
      </c>
      <c r="E30" s="47" t="s">
        <v>21</v>
      </c>
      <c r="F30" s="28">
        <v>0</v>
      </c>
      <c r="G30" s="37">
        <v>20</v>
      </c>
      <c r="H30" s="29"/>
      <c r="I30" s="37"/>
      <c r="J30" s="25"/>
    </row>
    <row r="31" ht="36.9" customHeight="1" spans="1:10">
      <c r="A31" s="24"/>
      <c r="B31" s="24" t="s">
        <v>213</v>
      </c>
      <c r="C31" s="25" t="s">
        <v>14</v>
      </c>
      <c r="D31" s="26">
        <v>0.3</v>
      </c>
      <c r="E31" s="47" t="s">
        <v>376</v>
      </c>
      <c r="F31" s="28">
        <v>0.5</v>
      </c>
      <c r="G31" s="37">
        <v>30.5</v>
      </c>
      <c r="H31" s="29"/>
      <c r="I31" s="37">
        <f>SUM(G31:G34)+H31</f>
        <v>98.5</v>
      </c>
      <c r="J31" s="25"/>
    </row>
    <row r="32" ht="18" customHeight="1" spans="1:10">
      <c r="A32" s="24"/>
      <c r="B32" s="24"/>
      <c r="C32" s="25" t="s">
        <v>16</v>
      </c>
      <c r="D32" s="26">
        <v>0.3</v>
      </c>
      <c r="E32" s="50" t="s">
        <v>211</v>
      </c>
      <c r="F32" s="28"/>
      <c r="G32" s="37">
        <v>30</v>
      </c>
      <c r="H32" s="29"/>
      <c r="I32" s="37"/>
      <c r="J32" s="25"/>
    </row>
    <row r="33" ht="18" customHeight="1" spans="1:10">
      <c r="A33" s="24"/>
      <c r="B33" s="24"/>
      <c r="C33" s="25" t="s">
        <v>18</v>
      </c>
      <c r="D33" s="26">
        <v>0.2</v>
      </c>
      <c r="E33" s="47" t="s">
        <v>383</v>
      </c>
      <c r="F33" s="28">
        <v>-2</v>
      </c>
      <c r="G33" s="37">
        <v>18</v>
      </c>
      <c r="H33" s="29"/>
      <c r="I33" s="37"/>
      <c r="J33" s="25"/>
    </row>
    <row r="34" ht="18" customHeight="1" spans="1:10">
      <c r="A34" s="24"/>
      <c r="B34" s="24"/>
      <c r="C34" s="25" t="s">
        <v>185</v>
      </c>
      <c r="D34" s="26">
        <v>0.2</v>
      </c>
      <c r="E34" s="47" t="s">
        <v>21</v>
      </c>
      <c r="F34" s="28"/>
      <c r="G34" s="37">
        <v>20</v>
      </c>
      <c r="H34" s="29"/>
      <c r="I34" s="37"/>
      <c r="J34" s="25"/>
    </row>
    <row r="35" ht="35.1" customHeight="1" spans="1:10">
      <c r="A35" s="24"/>
      <c r="B35" s="24" t="s">
        <v>452</v>
      </c>
      <c r="C35" s="25" t="s">
        <v>14</v>
      </c>
      <c r="D35" s="26">
        <v>0.3</v>
      </c>
      <c r="E35" s="47" t="s">
        <v>453</v>
      </c>
      <c r="F35" s="28">
        <v>-0.5</v>
      </c>
      <c r="G35" s="48">
        <v>29.5</v>
      </c>
      <c r="H35" s="29"/>
      <c r="I35" s="37">
        <f>SUM(G35:G38)+H35</f>
        <v>97.5</v>
      </c>
      <c r="J35" s="25"/>
    </row>
    <row r="36" ht="18" customHeight="1" spans="1:10">
      <c r="A36" s="24"/>
      <c r="B36" s="24"/>
      <c r="C36" s="25" t="s">
        <v>16</v>
      </c>
      <c r="D36" s="26">
        <v>0.3</v>
      </c>
      <c r="E36" s="50" t="s">
        <v>211</v>
      </c>
      <c r="F36" s="28"/>
      <c r="G36" s="48">
        <v>30</v>
      </c>
      <c r="H36" s="29"/>
      <c r="I36" s="37"/>
      <c r="J36" s="25"/>
    </row>
    <row r="37" ht="24" customHeight="1" spans="1:10">
      <c r="A37" s="24"/>
      <c r="B37" s="24"/>
      <c r="C37" s="25" t="s">
        <v>18</v>
      </c>
      <c r="D37" s="26">
        <v>0.2</v>
      </c>
      <c r="E37" s="47" t="s">
        <v>295</v>
      </c>
      <c r="F37" s="28">
        <v>-2</v>
      </c>
      <c r="G37" s="37">
        <v>18</v>
      </c>
      <c r="H37" s="29"/>
      <c r="I37" s="37"/>
      <c r="J37" s="25"/>
    </row>
    <row r="38" ht="18" customHeight="1" spans="1:10">
      <c r="A38" s="24"/>
      <c r="B38" s="24"/>
      <c r="C38" s="25" t="s">
        <v>185</v>
      </c>
      <c r="D38" s="26">
        <v>0.2</v>
      </c>
      <c r="E38" s="47" t="s">
        <v>21</v>
      </c>
      <c r="F38" s="28"/>
      <c r="G38" s="37">
        <v>20</v>
      </c>
      <c r="H38" s="29"/>
      <c r="I38" s="37"/>
      <c r="J38" s="25"/>
    </row>
    <row r="39" ht="36" customHeight="1" spans="1:10">
      <c r="A39" s="24"/>
      <c r="B39" s="24" t="s">
        <v>454</v>
      </c>
      <c r="C39" s="25" t="s">
        <v>14</v>
      </c>
      <c r="D39" s="26">
        <v>0.3</v>
      </c>
      <c r="E39" s="47" t="s">
        <v>384</v>
      </c>
      <c r="F39" s="28">
        <v>0.5</v>
      </c>
      <c r="G39" s="48">
        <v>30.5</v>
      </c>
      <c r="H39" s="29"/>
      <c r="I39" s="37">
        <f>SUM(G39:G42)+H39</f>
        <v>101.5</v>
      </c>
      <c r="J39" s="25"/>
    </row>
    <row r="40" ht="18.9" customHeight="1" spans="1:10">
      <c r="A40" s="24"/>
      <c r="B40" s="24"/>
      <c r="C40" s="25" t="s">
        <v>16</v>
      </c>
      <c r="D40" s="26">
        <v>0.3</v>
      </c>
      <c r="E40" s="50" t="s">
        <v>211</v>
      </c>
      <c r="F40" s="28"/>
      <c r="G40" s="48">
        <v>30</v>
      </c>
      <c r="H40" s="29"/>
      <c r="I40" s="37"/>
      <c r="J40" s="25"/>
    </row>
    <row r="41" ht="24" customHeight="1" spans="1:10">
      <c r="A41" s="24"/>
      <c r="B41" s="24"/>
      <c r="C41" s="25" t="s">
        <v>18</v>
      </c>
      <c r="D41" s="26">
        <v>0.2</v>
      </c>
      <c r="E41" s="47" t="s">
        <v>219</v>
      </c>
      <c r="F41" s="28">
        <v>1</v>
      </c>
      <c r="G41" s="37">
        <v>21</v>
      </c>
      <c r="H41" s="29"/>
      <c r="I41" s="37"/>
      <c r="J41" s="25"/>
    </row>
    <row r="42" ht="18.9" customHeight="1" spans="1:10">
      <c r="A42" s="24"/>
      <c r="B42" s="24"/>
      <c r="C42" s="25" t="s">
        <v>185</v>
      </c>
      <c r="D42" s="26">
        <v>0.2</v>
      </c>
      <c r="E42" s="47" t="s">
        <v>21</v>
      </c>
      <c r="F42" s="28">
        <v>0</v>
      </c>
      <c r="G42" s="37">
        <v>20</v>
      </c>
      <c r="H42" s="29"/>
      <c r="I42" s="37"/>
      <c r="J42" s="25"/>
    </row>
    <row r="43" ht="26.1" customHeight="1" spans="1:10">
      <c r="A43" s="24"/>
      <c r="B43" s="24" t="s">
        <v>220</v>
      </c>
      <c r="C43" s="25" t="s">
        <v>14</v>
      </c>
      <c r="D43" s="26">
        <v>0.3</v>
      </c>
      <c r="E43" s="47" t="s">
        <v>455</v>
      </c>
      <c r="F43" s="28">
        <v>1.5</v>
      </c>
      <c r="G43" s="48">
        <v>31.5</v>
      </c>
      <c r="H43" s="29"/>
      <c r="I43" s="37">
        <f>SUM(G43:G46)+H43</f>
        <v>101.5</v>
      </c>
      <c r="J43" s="25"/>
    </row>
    <row r="44" ht="21" customHeight="1" spans="1:10">
      <c r="A44" s="24"/>
      <c r="B44" s="24"/>
      <c r="C44" s="25" t="s">
        <v>16</v>
      </c>
      <c r="D44" s="26">
        <v>0.3</v>
      </c>
      <c r="E44" s="50" t="s">
        <v>211</v>
      </c>
      <c r="F44" s="28"/>
      <c r="G44" s="48">
        <v>30</v>
      </c>
      <c r="H44" s="29"/>
      <c r="I44" s="37"/>
      <c r="J44" s="25"/>
    </row>
    <row r="45" ht="20.1" customHeight="1" spans="1:10">
      <c r="A45" s="24"/>
      <c r="B45" s="24"/>
      <c r="C45" s="25" t="s">
        <v>18</v>
      </c>
      <c r="D45" s="26">
        <v>0.2</v>
      </c>
      <c r="E45" s="47" t="s">
        <v>299</v>
      </c>
      <c r="F45" s="28"/>
      <c r="G45" s="37">
        <v>20</v>
      </c>
      <c r="H45" s="29"/>
      <c r="I45" s="37"/>
      <c r="J45" s="25"/>
    </row>
    <row r="46" ht="18" customHeight="1" spans="1:10">
      <c r="A46" s="24"/>
      <c r="B46" s="24"/>
      <c r="C46" s="25" t="s">
        <v>185</v>
      </c>
      <c r="D46" s="26">
        <v>0.2</v>
      </c>
      <c r="E46" s="47" t="s">
        <v>21</v>
      </c>
      <c r="F46" s="28"/>
      <c r="G46" s="37">
        <v>20</v>
      </c>
      <c r="H46" s="29"/>
      <c r="I46" s="37"/>
      <c r="J46" s="25"/>
    </row>
    <row r="47" ht="36" customHeight="1" spans="1:10">
      <c r="A47" s="24"/>
      <c r="B47" s="24" t="s">
        <v>223</v>
      </c>
      <c r="C47" s="25" t="s">
        <v>14</v>
      </c>
      <c r="D47" s="26">
        <v>0.3</v>
      </c>
      <c r="E47" s="47" t="s">
        <v>456</v>
      </c>
      <c r="F47" s="28"/>
      <c r="G47" s="48">
        <v>31.5</v>
      </c>
      <c r="H47" s="29"/>
      <c r="I47" s="37">
        <f>SUM(G47:G50)+H47</f>
        <v>99.5</v>
      </c>
      <c r="J47" s="25"/>
    </row>
    <row r="48" ht="15.9" customHeight="1" spans="1:10">
      <c r="A48" s="24"/>
      <c r="B48" s="24"/>
      <c r="C48" s="25" t="s">
        <v>16</v>
      </c>
      <c r="D48" s="26">
        <v>0.3</v>
      </c>
      <c r="E48" s="50" t="s">
        <v>211</v>
      </c>
      <c r="F48" s="28"/>
      <c r="G48" s="48">
        <v>30</v>
      </c>
      <c r="H48" s="29"/>
      <c r="I48" s="37"/>
      <c r="J48" s="25"/>
    </row>
    <row r="49" ht="21.9" customHeight="1" spans="1:10">
      <c r="A49" s="24"/>
      <c r="B49" s="24"/>
      <c r="C49" s="25" t="s">
        <v>18</v>
      </c>
      <c r="D49" s="26">
        <v>0.2</v>
      </c>
      <c r="E49" s="47" t="s">
        <v>291</v>
      </c>
      <c r="F49" s="28">
        <v>-2</v>
      </c>
      <c r="G49" s="37">
        <v>18</v>
      </c>
      <c r="H49" s="29"/>
      <c r="I49" s="37"/>
      <c r="J49" s="25"/>
    </row>
    <row r="50" ht="18.9" customHeight="1" spans="1:10">
      <c r="A50" s="24"/>
      <c r="B50" s="24"/>
      <c r="C50" s="25" t="s">
        <v>185</v>
      </c>
      <c r="D50" s="26">
        <v>0.2</v>
      </c>
      <c r="E50" s="47" t="s">
        <v>21</v>
      </c>
      <c r="F50" s="28"/>
      <c r="G50" s="37">
        <v>20</v>
      </c>
      <c r="H50" s="29"/>
      <c r="I50" s="37"/>
      <c r="J50" s="25"/>
    </row>
    <row r="51" ht="30" customHeight="1" spans="1:10">
      <c r="A51" s="52" t="s">
        <v>179</v>
      </c>
      <c r="B51" s="52"/>
      <c r="C51" s="52"/>
      <c r="D51" s="52"/>
      <c r="E51" s="52"/>
      <c r="F51" s="52"/>
      <c r="G51" s="52"/>
      <c r="H51" s="53"/>
      <c r="I51" s="52"/>
      <c r="J51" s="52"/>
    </row>
  </sheetData>
  <mergeCells count="51">
    <mergeCell ref="A1:J1"/>
    <mergeCell ref="A51:J51"/>
    <mergeCell ref="A3:A6"/>
    <mergeCell ref="A7:A14"/>
    <mergeCell ref="A15:A18"/>
    <mergeCell ref="A19:A22"/>
    <mergeCell ref="A23:A26"/>
    <mergeCell ref="A27:A50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H3:H6"/>
    <mergeCell ref="H7:H10"/>
    <mergeCell ref="H11:H14"/>
    <mergeCell ref="H19:H22"/>
    <mergeCell ref="H27:H30"/>
    <mergeCell ref="H31:H34"/>
    <mergeCell ref="H35:H38"/>
    <mergeCell ref="H39:H42"/>
    <mergeCell ref="H43:H46"/>
    <mergeCell ref="H47:H50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J3:J6"/>
    <mergeCell ref="J7:J10"/>
    <mergeCell ref="J11:J14"/>
    <mergeCell ref="J19:J22"/>
    <mergeCell ref="J27:J30"/>
    <mergeCell ref="J35:J38"/>
    <mergeCell ref="J39:J42"/>
    <mergeCell ref="J43:J46"/>
    <mergeCell ref="J47:J50"/>
  </mergeCells>
  <pageMargins left="0.75" right="0.75" top="1" bottom="1" header="0.511805555555556" footer="0.511805555555556"/>
  <pageSetup paperSize="9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9"/>
  <sheetViews>
    <sheetView view="pageBreakPreview" zoomScaleNormal="100" topLeftCell="B1" workbookViewId="0">
      <selection activeCell="O45" sqref="O45"/>
    </sheetView>
  </sheetViews>
  <sheetFormatPr defaultColWidth="9" defaultRowHeight="14.25"/>
  <cols>
    <col min="1" max="1" width="0.666666666666667" style="40" hidden="1" customWidth="1"/>
    <col min="2" max="2" width="6.775" style="40" customWidth="1"/>
    <col min="3" max="3" width="11.2166666666667" style="40" customWidth="1"/>
    <col min="4" max="4" width="3.33333333333333" style="40" customWidth="1"/>
    <col min="5" max="5" width="32.2166666666667" style="40" customWidth="1"/>
    <col min="6" max="6" width="6" style="40" customWidth="1"/>
    <col min="7" max="7" width="6.21666666666667" style="40" customWidth="1"/>
    <col min="8" max="8" width="6.21666666666667" style="41" customWidth="1"/>
    <col min="9" max="9" width="7.10833333333333" style="40" customWidth="1"/>
    <col min="10" max="10" width="7.44166666666667" style="40" customWidth="1"/>
    <col min="11" max="11" width="7.10833333333333" style="40" customWidth="1"/>
    <col min="12" max="16384" width="9" style="40"/>
  </cols>
  <sheetData>
    <row r="1" ht="51" customHeight="1" spans="1:11">
      <c r="A1" s="2" t="s">
        <v>457</v>
      </c>
      <c r="B1" s="2"/>
      <c r="C1" s="2"/>
      <c r="D1" s="2"/>
      <c r="E1" s="2"/>
      <c r="F1" s="2"/>
      <c r="G1" s="2"/>
      <c r="H1" s="54"/>
      <c r="I1" s="2"/>
      <c r="J1" s="2"/>
      <c r="K1" s="2"/>
    </row>
    <row r="2" ht="33" customHeight="1" spans="1:11">
      <c r="A2" s="44" t="s">
        <v>1</v>
      </c>
      <c r="B2" s="4" t="s">
        <v>2</v>
      </c>
      <c r="C2" s="4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4" t="s">
        <v>11</v>
      </c>
    </row>
    <row r="3" ht="24" customHeight="1" spans="1:11">
      <c r="A3" s="24" t="s">
        <v>12</v>
      </c>
      <c r="B3" s="24" t="s">
        <v>13</v>
      </c>
      <c r="C3" s="25" t="s">
        <v>14</v>
      </c>
      <c r="D3" s="26">
        <v>0.3</v>
      </c>
      <c r="E3" s="47" t="s">
        <v>306</v>
      </c>
      <c r="F3" s="28"/>
      <c r="G3" s="29">
        <f>0.3*RIGHT(E3,5)</f>
        <v>29.73</v>
      </c>
      <c r="H3" s="29"/>
      <c r="I3" s="37">
        <f>SUM(G3:G6)+H3</f>
        <v>106.17</v>
      </c>
      <c r="J3" s="37" t="e">
        <f>#REF!</f>
        <v>#REF!</v>
      </c>
      <c r="K3" s="25"/>
    </row>
    <row r="4" ht="27" customHeight="1" spans="1:11">
      <c r="A4" s="24"/>
      <c r="B4" s="24"/>
      <c r="C4" s="25" t="s">
        <v>16</v>
      </c>
      <c r="D4" s="26">
        <v>0.3</v>
      </c>
      <c r="E4" s="50" t="s">
        <v>458</v>
      </c>
      <c r="F4" s="28">
        <v>4.44</v>
      </c>
      <c r="G4" s="37">
        <v>34.44</v>
      </c>
      <c r="H4" s="29"/>
      <c r="I4" s="37"/>
      <c r="J4" s="37"/>
      <c r="K4" s="25"/>
    </row>
    <row r="5" ht="65.1" customHeight="1" spans="1:11">
      <c r="A5" s="24"/>
      <c r="B5" s="24"/>
      <c r="C5" s="25" t="s">
        <v>18</v>
      </c>
      <c r="D5" s="26">
        <v>0.2</v>
      </c>
      <c r="E5" s="47" t="s">
        <v>459</v>
      </c>
      <c r="F5" s="28">
        <v>2</v>
      </c>
      <c r="G5" s="37">
        <v>22</v>
      </c>
      <c r="H5" s="29"/>
      <c r="I5" s="37"/>
      <c r="J5" s="37"/>
      <c r="K5" s="25"/>
    </row>
    <row r="6" ht="20.1" customHeight="1" spans="1:11">
      <c r="A6" s="24"/>
      <c r="B6" s="24"/>
      <c r="C6" s="25" t="s">
        <v>20</v>
      </c>
      <c r="D6" s="26">
        <v>0.2</v>
      </c>
      <c r="E6" s="47" t="s">
        <v>21</v>
      </c>
      <c r="F6" s="28"/>
      <c r="G6" s="37">
        <v>20</v>
      </c>
      <c r="H6" s="29"/>
      <c r="I6" s="37"/>
      <c r="J6" s="37"/>
      <c r="K6" s="25"/>
    </row>
    <row r="7" ht="21" customHeight="1" spans="1:11">
      <c r="A7" s="24"/>
      <c r="B7" s="24" t="s">
        <v>460</v>
      </c>
      <c r="C7" s="25" t="s">
        <v>14</v>
      </c>
      <c r="D7" s="26">
        <v>0.3</v>
      </c>
      <c r="E7" s="47" t="s">
        <v>37</v>
      </c>
      <c r="F7" s="28"/>
      <c r="G7" s="29">
        <f>0.3*RIGHT(E7,5)</f>
        <v>29.58</v>
      </c>
      <c r="H7" s="29"/>
      <c r="I7" s="37">
        <f>SUM(G7:G10)+H7</f>
        <v>106.02</v>
      </c>
      <c r="J7" s="37" t="e">
        <f>#REF!</f>
        <v>#REF!</v>
      </c>
      <c r="K7" s="25"/>
    </row>
    <row r="8" ht="27.9" customHeight="1" spans="1:11">
      <c r="A8" s="24"/>
      <c r="B8" s="24"/>
      <c r="C8" s="25" t="s">
        <v>16</v>
      </c>
      <c r="D8" s="26">
        <v>0.3</v>
      </c>
      <c r="E8" s="50" t="s">
        <v>458</v>
      </c>
      <c r="F8" s="28">
        <v>4.44</v>
      </c>
      <c r="G8" s="37">
        <v>34.44</v>
      </c>
      <c r="H8" s="29"/>
      <c r="I8" s="37"/>
      <c r="J8" s="37"/>
      <c r="K8" s="25"/>
    </row>
    <row r="9" ht="63" customHeight="1" spans="1:11">
      <c r="A9" s="24"/>
      <c r="B9" s="24"/>
      <c r="C9" s="25" t="s">
        <v>18</v>
      </c>
      <c r="D9" s="26">
        <v>0.2</v>
      </c>
      <c r="E9" s="47" t="s">
        <v>459</v>
      </c>
      <c r="F9" s="28">
        <v>2</v>
      </c>
      <c r="G9" s="37">
        <v>22</v>
      </c>
      <c r="H9" s="29"/>
      <c r="I9" s="37"/>
      <c r="J9" s="37"/>
      <c r="K9" s="25"/>
    </row>
    <row r="10" ht="21.9" customHeight="1" spans="1:11">
      <c r="A10" s="24"/>
      <c r="B10" s="24"/>
      <c r="C10" s="25" t="s">
        <v>20</v>
      </c>
      <c r="D10" s="26">
        <v>0.2</v>
      </c>
      <c r="E10" s="47" t="s">
        <v>21</v>
      </c>
      <c r="F10" s="28"/>
      <c r="G10" s="37">
        <v>20</v>
      </c>
      <c r="H10" s="29"/>
      <c r="I10" s="37"/>
      <c r="J10" s="37"/>
      <c r="K10" s="25"/>
    </row>
    <row r="11" ht="21" customHeight="1" spans="1:11">
      <c r="A11" s="24" t="s">
        <v>23</v>
      </c>
      <c r="B11" s="24" t="s">
        <v>22</v>
      </c>
      <c r="C11" s="25" t="s">
        <v>14</v>
      </c>
      <c r="D11" s="26">
        <v>0.3</v>
      </c>
      <c r="E11" s="47" t="s">
        <v>461</v>
      </c>
      <c r="F11" s="28"/>
      <c r="G11" s="29">
        <f>0.3*RIGHT(E11,5)</f>
        <v>27.48</v>
      </c>
      <c r="H11" s="29"/>
      <c r="I11" s="37">
        <f>SUM(G11:G14)+H11</f>
        <v>93.48</v>
      </c>
      <c r="J11" s="37" t="e">
        <f>#REF!</f>
        <v>#REF!</v>
      </c>
      <c r="K11" s="25"/>
    </row>
    <row r="12" ht="24" spans="1:11">
      <c r="A12" s="24"/>
      <c r="B12" s="24"/>
      <c r="C12" s="25" t="s">
        <v>16</v>
      </c>
      <c r="D12" s="26">
        <v>0.3</v>
      </c>
      <c r="E12" s="50" t="s">
        <v>26</v>
      </c>
      <c r="F12" s="29"/>
      <c r="G12" s="37">
        <v>30</v>
      </c>
      <c r="H12" s="29"/>
      <c r="I12" s="37"/>
      <c r="J12" s="37"/>
      <c r="K12" s="25"/>
    </row>
    <row r="13" ht="63.9" customHeight="1" spans="1:11">
      <c r="A13" s="24"/>
      <c r="B13" s="24"/>
      <c r="C13" s="25" t="s">
        <v>18</v>
      </c>
      <c r="D13" s="26">
        <v>0.2</v>
      </c>
      <c r="E13" s="47" t="s">
        <v>462</v>
      </c>
      <c r="F13" s="28">
        <v>-4</v>
      </c>
      <c r="G13" s="37">
        <v>16</v>
      </c>
      <c r="H13" s="29"/>
      <c r="I13" s="37"/>
      <c r="J13" s="37"/>
      <c r="K13" s="25"/>
    </row>
    <row r="14" ht="21.9" customHeight="1" spans="1:11">
      <c r="A14" s="24"/>
      <c r="B14" s="24"/>
      <c r="C14" s="25" t="s">
        <v>20</v>
      </c>
      <c r="D14" s="26">
        <v>0.2</v>
      </c>
      <c r="E14" s="47" t="s">
        <v>21</v>
      </c>
      <c r="F14" s="28"/>
      <c r="G14" s="37">
        <v>20</v>
      </c>
      <c r="H14" s="29"/>
      <c r="I14" s="37"/>
      <c r="J14" s="37"/>
      <c r="K14" s="25"/>
    </row>
    <row r="15" ht="21" customHeight="1" spans="1:11">
      <c r="A15" s="24"/>
      <c r="B15" s="55" t="s">
        <v>463</v>
      </c>
      <c r="C15" s="25" t="s">
        <v>14</v>
      </c>
      <c r="D15" s="26">
        <v>0.3</v>
      </c>
      <c r="E15" s="47" t="s">
        <v>464</v>
      </c>
      <c r="F15" s="28"/>
      <c r="G15" s="29">
        <f>0.3*RIGHT(E15,5)</f>
        <v>27.33</v>
      </c>
      <c r="H15" s="29"/>
      <c r="I15" s="37">
        <f>SUM(G15:G18)+H15</f>
        <v>93.33</v>
      </c>
      <c r="J15" s="37" t="e">
        <f>#REF!</f>
        <v>#REF!</v>
      </c>
      <c r="K15" s="25"/>
    </row>
    <row r="16" ht="27" customHeight="1" spans="1:11">
      <c r="A16" s="24"/>
      <c r="B16" s="55"/>
      <c r="C16" s="25" t="s">
        <v>16</v>
      </c>
      <c r="D16" s="26">
        <v>0.3</v>
      </c>
      <c r="E16" s="50" t="s">
        <v>26</v>
      </c>
      <c r="F16" s="29"/>
      <c r="G16" s="37">
        <v>30</v>
      </c>
      <c r="H16" s="29"/>
      <c r="I16" s="37"/>
      <c r="J16" s="37"/>
      <c r="K16" s="25"/>
    </row>
    <row r="17" ht="63.9" customHeight="1" spans="1:11">
      <c r="A17" s="24"/>
      <c r="B17" s="55"/>
      <c r="C17" s="25" t="s">
        <v>18</v>
      </c>
      <c r="D17" s="26">
        <v>0.2</v>
      </c>
      <c r="E17" s="47" t="s">
        <v>462</v>
      </c>
      <c r="F17" s="28">
        <v>-4</v>
      </c>
      <c r="G17" s="37">
        <v>16</v>
      </c>
      <c r="H17" s="29"/>
      <c r="I17" s="37"/>
      <c r="J17" s="37"/>
      <c r="K17" s="25"/>
    </row>
    <row r="18" ht="21.9" customHeight="1" spans="1:11">
      <c r="A18" s="24"/>
      <c r="B18" s="55"/>
      <c r="C18" s="25" t="s">
        <v>20</v>
      </c>
      <c r="D18" s="26">
        <v>0.2</v>
      </c>
      <c r="E18" s="47" t="s">
        <v>21</v>
      </c>
      <c r="F18" s="28"/>
      <c r="G18" s="37">
        <v>20</v>
      </c>
      <c r="H18" s="29"/>
      <c r="I18" s="37"/>
      <c r="J18" s="37"/>
      <c r="K18" s="25"/>
    </row>
    <row r="19" ht="21" customHeight="1" spans="1:11">
      <c r="A19" s="24" t="s">
        <v>31</v>
      </c>
      <c r="B19" s="24" t="s">
        <v>32</v>
      </c>
      <c r="C19" s="25" t="s">
        <v>14</v>
      </c>
      <c r="D19" s="26">
        <v>0.3</v>
      </c>
      <c r="E19" s="47" t="s">
        <v>465</v>
      </c>
      <c r="F19" s="28"/>
      <c r="G19" s="29">
        <f>0.3*RIGHT(E19,5)</f>
        <v>27.36</v>
      </c>
      <c r="H19" s="29"/>
      <c r="I19" s="37">
        <f>SUM(G19:G22)+H19</f>
        <v>93.36</v>
      </c>
      <c r="J19" s="37" t="e">
        <f>#REF!</f>
        <v>#REF!</v>
      </c>
      <c r="K19" s="25"/>
    </row>
    <row r="20" ht="24" spans="1:11">
      <c r="A20" s="24"/>
      <c r="B20" s="24"/>
      <c r="C20" s="25" t="s">
        <v>16</v>
      </c>
      <c r="D20" s="26">
        <v>0.3</v>
      </c>
      <c r="E20" s="50" t="s">
        <v>466</v>
      </c>
      <c r="F20" s="28">
        <v>0</v>
      </c>
      <c r="G20" s="37">
        <v>30</v>
      </c>
      <c r="H20" s="29"/>
      <c r="I20" s="37"/>
      <c r="J20" s="37"/>
      <c r="K20" s="25"/>
    </row>
    <row r="21" ht="60.9" customHeight="1" spans="1:11">
      <c r="A21" s="24"/>
      <c r="B21" s="24"/>
      <c r="C21" s="25" t="s">
        <v>18</v>
      </c>
      <c r="D21" s="26">
        <v>0.2</v>
      </c>
      <c r="E21" s="47" t="s">
        <v>467</v>
      </c>
      <c r="F21" s="28">
        <v>-4</v>
      </c>
      <c r="G21" s="37">
        <v>16</v>
      </c>
      <c r="H21" s="29"/>
      <c r="I21" s="37"/>
      <c r="J21" s="37"/>
      <c r="K21" s="25"/>
    </row>
    <row r="22" ht="18" customHeight="1" spans="1:11">
      <c r="A22" s="24"/>
      <c r="B22" s="24"/>
      <c r="C22" s="25" t="s">
        <v>20</v>
      </c>
      <c r="D22" s="26">
        <v>0.2</v>
      </c>
      <c r="E22" s="47" t="s">
        <v>21</v>
      </c>
      <c r="F22" s="28"/>
      <c r="G22" s="37">
        <v>20</v>
      </c>
      <c r="H22" s="29"/>
      <c r="I22" s="37"/>
      <c r="J22" s="37"/>
      <c r="K22" s="25"/>
    </row>
    <row r="23" ht="21" customHeight="1" spans="1:11">
      <c r="A23" s="24"/>
      <c r="B23" s="24" t="s">
        <v>36</v>
      </c>
      <c r="C23" s="25" t="s">
        <v>14</v>
      </c>
      <c r="D23" s="26">
        <v>0.3</v>
      </c>
      <c r="E23" s="47" t="s">
        <v>259</v>
      </c>
      <c r="F23" s="28"/>
      <c r="G23" s="29">
        <f>0.3*RIGHT(E23,5)</f>
        <v>27.06</v>
      </c>
      <c r="H23" s="29"/>
      <c r="I23" s="37">
        <f>SUM(G23:G26)+H23</f>
        <v>93.06</v>
      </c>
      <c r="J23" s="37" t="e">
        <f>#REF!</f>
        <v>#REF!</v>
      </c>
      <c r="K23" s="25"/>
    </row>
    <row r="24" ht="33" customHeight="1" spans="1:11">
      <c r="A24" s="24"/>
      <c r="B24" s="24"/>
      <c r="C24" s="25" t="s">
        <v>16</v>
      </c>
      <c r="D24" s="26">
        <v>0.3</v>
      </c>
      <c r="E24" s="50" t="s">
        <v>466</v>
      </c>
      <c r="F24" s="28">
        <v>0</v>
      </c>
      <c r="G24" s="37">
        <v>30</v>
      </c>
      <c r="H24" s="29"/>
      <c r="I24" s="37"/>
      <c r="J24" s="37"/>
      <c r="K24" s="25"/>
    </row>
    <row r="25" ht="69" customHeight="1" spans="1:11">
      <c r="A25" s="24"/>
      <c r="B25" s="24"/>
      <c r="C25" s="25" t="s">
        <v>18</v>
      </c>
      <c r="D25" s="26">
        <v>0.2</v>
      </c>
      <c r="E25" s="47" t="s">
        <v>468</v>
      </c>
      <c r="F25" s="28">
        <v>-4</v>
      </c>
      <c r="G25" s="37">
        <v>16</v>
      </c>
      <c r="H25" s="29"/>
      <c r="I25" s="37"/>
      <c r="J25" s="37"/>
      <c r="K25" s="25"/>
    </row>
    <row r="26" ht="23.1" customHeight="1" spans="1:11">
      <c r="A26" s="24"/>
      <c r="B26" s="24"/>
      <c r="C26" s="25" t="s">
        <v>20</v>
      </c>
      <c r="D26" s="26">
        <v>0.2</v>
      </c>
      <c r="E26" s="47" t="s">
        <v>21</v>
      </c>
      <c r="F26" s="28"/>
      <c r="G26" s="37">
        <v>20</v>
      </c>
      <c r="H26" s="29"/>
      <c r="I26" s="37"/>
      <c r="J26" s="37"/>
      <c r="K26" s="25"/>
    </row>
    <row r="27" ht="23.1" customHeight="1" spans="1:11">
      <c r="A27" s="46"/>
      <c r="B27" s="46" t="s">
        <v>469</v>
      </c>
      <c r="C27" s="25" t="s">
        <v>14</v>
      </c>
      <c r="D27" s="26">
        <v>0.3</v>
      </c>
      <c r="E27" s="47" t="s">
        <v>168</v>
      </c>
      <c r="F27" s="28"/>
      <c r="G27" s="29">
        <f>0.3*RIGHT(E27,5)</f>
        <v>30</v>
      </c>
      <c r="H27" s="56"/>
      <c r="I27" s="37">
        <f>SUM(G27:G30)+H27</f>
        <v>97</v>
      </c>
      <c r="J27" s="59" t="e">
        <f>#REF!</f>
        <v>#REF!</v>
      </c>
      <c r="K27" s="25"/>
    </row>
    <row r="28" ht="23.1" customHeight="1" spans="1:11">
      <c r="A28" s="46"/>
      <c r="B28" s="49"/>
      <c r="C28" s="25" t="s">
        <v>16</v>
      </c>
      <c r="D28" s="26">
        <v>0.3</v>
      </c>
      <c r="E28" s="50" t="s">
        <v>470</v>
      </c>
      <c r="F28" s="28"/>
      <c r="G28" s="37">
        <v>30</v>
      </c>
      <c r="H28" s="57"/>
      <c r="I28" s="37"/>
      <c r="J28" s="60"/>
      <c r="K28" s="25"/>
    </row>
    <row r="29" ht="48" spans="1:11">
      <c r="A29" s="46"/>
      <c r="B29" s="49"/>
      <c r="C29" s="25" t="s">
        <v>18</v>
      </c>
      <c r="D29" s="26">
        <v>0.2</v>
      </c>
      <c r="E29" s="47" t="s">
        <v>471</v>
      </c>
      <c r="F29" s="28">
        <v>-3</v>
      </c>
      <c r="G29" s="37">
        <v>17</v>
      </c>
      <c r="H29" s="57"/>
      <c r="I29" s="37"/>
      <c r="J29" s="60"/>
      <c r="K29" s="25"/>
    </row>
    <row r="30" ht="23.1" customHeight="1" spans="1:11">
      <c r="A30" s="46"/>
      <c r="B30" s="51"/>
      <c r="C30" s="25" t="s">
        <v>20</v>
      </c>
      <c r="D30" s="26">
        <v>0.2</v>
      </c>
      <c r="E30" s="47" t="s">
        <v>21</v>
      </c>
      <c r="F30" s="28"/>
      <c r="G30" s="37">
        <v>20</v>
      </c>
      <c r="H30" s="58"/>
      <c r="I30" s="37"/>
      <c r="J30" s="61"/>
      <c r="K30" s="25"/>
    </row>
    <row r="31" ht="21.9" customHeight="1" spans="1:11">
      <c r="A31" s="46" t="s">
        <v>38</v>
      </c>
      <c r="B31" s="24" t="s">
        <v>39</v>
      </c>
      <c r="C31" s="25" t="s">
        <v>14</v>
      </c>
      <c r="D31" s="26">
        <v>0.3</v>
      </c>
      <c r="E31" s="47" t="s">
        <v>347</v>
      </c>
      <c r="F31" s="28"/>
      <c r="G31" s="29">
        <f>0.3*RIGHT(E31,5)</f>
        <v>28.83</v>
      </c>
      <c r="H31" s="29"/>
      <c r="I31" s="37">
        <f>SUM(G31:G34)+H31</f>
        <v>95.83</v>
      </c>
      <c r="J31" s="37" t="e">
        <f>#REF!</f>
        <v>#REF!</v>
      </c>
      <c r="K31" s="25"/>
    </row>
    <row r="32" ht="27" customHeight="1" spans="1:11">
      <c r="A32" s="49"/>
      <c r="B32" s="24"/>
      <c r="C32" s="25" t="s">
        <v>16</v>
      </c>
      <c r="D32" s="26">
        <v>0.3</v>
      </c>
      <c r="E32" s="50" t="s">
        <v>470</v>
      </c>
      <c r="F32" s="28"/>
      <c r="G32" s="37">
        <v>30</v>
      </c>
      <c r="H32" s="29"/>
      <c r="I32" s="37"/>
      <c r="J32" s="37"/>
      <c r="K32" s="25"/>
    </row>
    <row r="33" ht="53.1" customHeight="1" spans="1:11">
      <c r="A33" s="49"/>
      <c r="B33" s="24"/>
      <c r="C33" s="25" t="s">
        <v>18</v>
      </c>
      <c r="D33" s="26">
        <v>0.2</v>
      </c>
      <c r="E33" s="47" t="s">
        <v>471</v>
      </c>
      <c r="F33" s="28">
        <v>-3</v>
      </c>
      <c r="G33" s="37">
        <v>17</v>
      </c>
      <c r="H33" s="29"/>
      <c r="I33" s="37"/>
      <c r="J33" s="37"/>
      <c r="K33" s="25"/>
    </row>
    <row r="34" ht="24" customHeight="1" spans="1:11">
      <c r="A34" s="51"/>
      <c r="B34" s="24"/>
      <c r="C34" s="25" t="s">
        <v>20</v>
      </c>
      <c r="D34" s="26">
        <v>0.2</v>
      </c>
      <c r="E34" s="47" t="s">
        <v>21</v>
      </c>
      <c r="F34" s="28"/>
      <c r="G34" s="37">
        <v>20</v>
      </c>
      <c r="H34" s="29"/>
      <c r="I34" s="37"/>
      <c r="J34" s="37"/>
      <c r="K34" s="25"/>
    </row>
    <row r="35" ht="27" customHeight="1" spans="1:11">
      <c r="A35" s="24" t="s">
        <v>43</v>
      </c>
      <c r="B35" s="24" t="s">
        <v>44</v>
      </c>
      <c r="C35" s="25" t="s">
        <v>14</v>
      </c>
      <c r="D35" s="26">
        <v>0.3</v>
      </c>
      <c r="E35" s="47" t="s">
        <v>472</v>
      </c>
      <c r="F35" s="28"/>
      <c r="G35" s="29">
        <f>0.3*RIGHT(E35,5)</f>
        <v>26.61</v>
      </c>
      <c r="H35" s="29"/>
      <c r="I35" s="37">
        <f>SUM(G35:G38)+H35</f>
        <v>105.24</v>
      </c>
      <c r="J35" s="37" t="e">
        <f>#REF!</f>
        <v>#REF!</v>
      </c>
      <c r="K35" s="25"/>
    </row>
    <row r="36" ht="27.75" customHeight="1" spans="1:11">
      <c r="A36" s="24"/>
      <c r="B36" s="24"/>
      <c r="C36" s="25" t="s">
        <v>16</v>
      </c>
      <c r="D36" s="26">
        <v>0.3</v>
      </c>
      <c r="E36" s="50" t="s">
        <v>473</v>
      </c>
      <c r="F36" s="28">
        <v>6.63</v>
      </c>
      <c r="G36" s="37">
        <v>36.63</v>
      </c>
      <c r="H36" s="29"/>
      <c r="I36" s="37"/>
      <c r="J36" s="37"/>
      <c r="K36" s="25"/>
    </row>
    <row r="37" ht="53.1" customHeight="1" spans="1:11">
      <c r="A37" s="24"/>
      <c r="B37" s="24"/>
      <c r="C37" s="25" t="s">
        <v>18</v>
      </c>
      <c r="D37" s="26">
        <v>0.2</v>
      </c>
      <c r="E37" s="47" t="s">
        <v>474</v>
      </c>
      <c r="F37" s="28">
        <v>2</v>
      </c>
      <c r="G37" s="37">
        <v>22</v>
      </c>
      <c r="H37" s="29"/>
      <c r="I37" s="37"/>
      <c r="J37" s="37"/>
      <c r="K37" s="25"/>
    </row>
    <row r="38" ht="18.9" customHeight="1" spans="1:11">
      <c r="A38" s="24"/>
      <c r="B38" s="24"/>
      <c r="C38" s="25" t="s">
        <v>20</v>
      </c>
      <c r="D38" s="26">
        <v>0.2</v>
      </c>
      <c r="E38" s="47" t="s">
        <v>21</v>
      </c>
      <c r="F38" s="28"/>
      <c r="G38" s="37">
        <v>20</v>
      </c>
      <c r="H38" s="29"/>
      <c r="I38" s="37"/>
      <c r="J38" s="37"/>
      <c r="K38" s="25"/>
    </row>
    <row r="39" ht="24.9" customHeight="1" spans="1:11">
      <c r="A39" s="24"/>
      <c r="B39" s="24" t="s">
        <v>321</v>
      </c>
      <c r="C39" s="25" t="s">
        <v>14</v>
      </c>
      <c r="D39" s="26">
        <v>0.3</v>
      </c>
      <c r="E39" s="47" t="s">
        <v>472</v>
      </c>
      <c r="F39" s="28"/>
      <c r="G39" s="29">
        <f>0.3*RIGHT(E39,5)</f>
        <v>26.61</v>
      </c>
      <c r="H39" s="29"/>
      <c r="I39" s="37">
        <f>SUM(G39:G42)+H39</f>
        <v>105.24</v>
      </c>
      <c r="J39" s="37" t="e">
        <f>#REF!</f>
        <v>#REF!</v>
      </c>
      <c r="K39" s="25"/>
    </row>
    <row r="40" ht="27" customHeight="1" spans="1:11">
      <c r="A40" s="24"/>
      <c r="B40" s="24"/>
      <c r="C40" s="25" t="s">
        <v>16</v>
      </c>
      <c r="D40" s="26">
        <v>0.3</v>
      </c>
      <c r="E40" s="50" t="s">
        <v>475</v>
      </c>
      <c r="F40" s="28">
        <v>6.63</v>
      </c>
      <c r="G40" s="37">
        <v>36.63</v>
      </c>
      <c r="H40" s="29"/>
      <c r="I40" s="37"/>
      <c r="J40" s="37"/>
      <c r="K40" s="25"/>
    </row>
    <row r="41" ht="57" customHeight="1" spans="1:11">
      <c r="A41" s="24"/>
      <c r="B41" s="24"/>
      <c r="C41" s="25" t="s">
        <v>18</v>
      </c>
      <c r="D41" s="26">
        <v>0.2</v>
      </c>
      <c r="E41" s="47" t="s">
        <v>474</v>
      </c>
      <c r="F41" s="28">
        <v>2</v>
      </c>
      <c r="G41" s="37">
        <v>22</v>
      </c>
      <c r="H41" s="29"/>
      <c r="I41" s="37"/>
      <c r="J41" s="37"/>
      <c r="K41" s="25"/>
    </row>
    <row r="42" ht="21.9" customHeight="1" spans="1:11">
      <c r="A42" s="24"/>
      <c r="B42" s="24"/>
      <c r="C42" s="25" t="s">
        <v>20</v>
      </c>
      <c r="D42" s="26">
        <v>0.2</v>
      </c>
      <c r="E42" s="47" t="s">
        <v>21</v>
      </c>
      <c r="F42" s="28"/>
      <c r="G42" s="37">
        <v>20</v>
      </c>
      <c r="H42" s="29"/>
      <c r="I42" s="37"/>
      <c r="J42" s="37"/>
      <c r="K42" s="25"/>
    </row>
    <row r="43" ht="18" customHeight="1" spans="1:11">
      <c r="A43" s="24" t="s">
        <v>50</v>
      </c>
      <c r="B43" s="24" t="s">
        <v>324</v>
      </c>
      <c r="C43" s="25" t="s">
        <v>14</v>
      </c>
      <c r="D43" s="26">
        <v>0.3</v>
      </c>
      <c r="E43" s="47" t="s">
        <v>338</v>
      </c>
      <c r="F43" s="28"/>
      <c r="G43" s="29">
        <f>0.3*RIGHT(E43,5)</f>
        <v>29.52</v>
      </c>
      <c r="H43" s="29"/>
      <c r="I43" s="37">
        <f>SUM(G43:G46)+H43</f>
        <v>98.09</v>
      </c>
      <c r="J43" s="37" t="e">
        <f>#REF!</f>
        <v>#REF!</v>
      </c>
      <c r="K43" s="25"/>
    </row>
    <row r="44" ht="26.1" customHeight="1" spans="1:11">
      <c r="A44" s="24"/>
      <c r="B44" s="24"/>
      <c r="C44" s="25" t="s">
        <v>16</v>
      </c>
      <c r="D44" s="26">
        <v>0.3</v>
      </c>
      <c r="E44" s="50" t="s">
        <v>476</v>
      </c>
      <c r="F44" s="28">
        <v>0.57</v>
      </c>
      <c r="G44" s="37">
        <v>30.57</v>
      </c>
      <c r="H44" s="29"/>
      <c r="I44" s="37"/>
      <c r="J44" s="37"/>
      <c r="K44" s="25"/>
    </row>
    <row r="45" ht="48" spans="1:11">
      <c r="A45" s="24"/>
      <c r="B45" s="24"/>
      <c r="C45" s="25" t="s">
        <v>18</v>
      </c>
      <c r="D45" s="26">
        <v>0.2</v>
      </c>
      <c r="E45" s="47" t="s">
        <v>477</v>
      </c>
      <c r="F45" s="28">
        <v>-2</v>
      </c>
      <c r="G45" s="37">
        <v>18</v>
      </c>
      <c r="H45" s="29"/>
      <c r="I45" s="37"/>
      <c r="J45" s="37"/>
      <c r="K45" s="25"/>
    </row>
    <row r="46" ht="18.9" customHeight="1" spans="1:11">
      <c r="A46" s="24"/>
      <c r="B46" s="24"/>
      <c r="C46" s="25" t="s">
        <v>20</v>
      </c>
      <c r="D46" s="26">
        <v>0.2</v>
      </c>
      <c r="E46" s="47" t="s">
        <v>21</v>
      </c>
      <c r="F46" s="28"/>
      <c r="G46" s="37">
        <v>20</v>
      </c>
      <c r="H46" s="29"/>
      <c r="I46" s="37"/>
      <c r="J46" s="37"/>
      <c r="K46" s="25"/>
    </row>
    <row r="47" ht="18" customHeight="1" spans="1:11">
      <c r="A47" s="24"/>
      <c r="B47" s="24" t="s">
        <v>328</v>
      </c>
      <c r="C47" s="25" t="s">
        <v>14</v>
      </c>
      <c r="D47" s="26">
        <v>0.3</v>
      </c>
      <c r="E47" s="47" t="s">
        <v>478</v>
      </c>
      <c r="F47" s="28"/>
      <c r="G47" s="29">
        <f>0.3*RIGHT(E47,5)</f>
        <v>29.67</v>
      </c>
      <c r="H47" s="29"/>
      <c r="I47" s="37">
        <f>SUM(G47:G50)+H47</f>
        <v>98.24</v>
      </c>
      <c r="J47" s="37" t="e">
        <f>#REF!</f>
        <v>#REF!</v>
      </c>
      <c r="K47" s="25"/>
    </row>
    <row r="48" ht="24" spans="1:11">
      <c r="A48" s="24"/>
      <c r="B48" s="24"/>
      <c r="C48" s="25" t="s">
        <v>16</v>
      </c>
      <c r="D48" s="26">
        <v>0.3</v>
      </c>
      <c r="E48" s="50" t="s">
        <v>479</v>
      </c>
      <c r="F48" s="28">
        <v>0.57</v>
      </c>
      <c r="G48" s="37">
        <v>30.57</v>
      </c>
      <c r="H48" s="29"/>
      <c r="I48" s="37"/>
      <c r="J48" s="37"/>
      <c r="K48" s="25"/>
    </row>
    <row r="49" ht="48" spans="1:11">
      <c r="A49" s="24"/>
      <c r="B49" s="24"/>
      <c r="C49" s="25" t="s">
        <v>18</v>
      </c>
      <c r="D49" s="26">
        <v>0.2</v>
      </c>
      <c r="E49" s="47" t="s">
        <v>477</v>
      </c>
      <c r="F49" s="28">
        <v>-2</v>
      </c>
      <c r="G49" s="37">
        <v>18</v>
      </c>
      <c r="H49" s="29"/>
      <c r="I49" s="37"/>
      <c r="J49" s="37"/>
      <c r="K49" s="25"/>
    </row>
    <row r="50" ht="18" customHeight="1" spans="1:11">
      <c r="A50" s="24"/>
      <c r="B50" s="24"/>
      <c r="C50" s="25" t="s">
        <v>20</v>
      </c>
      <c r="D50" s="26">
        <v>0.2</v>
      </c>
      <c r="E50" s="47" t="s">
        <v>21</v>
      </c>
      <c r="F50" s="28"/>
      <c r="G50" s="37">
        <v>20</v>
      </c>
      <c r="H50" s="29"/>
      <c r="I50" s="37"/>
      <c r="J50" s="37"/>
      <c r="K50" s="25"/>
    </row>
    <row r="51" ht="18" customHeight="1" spans="1:11">
      <c r="A51" s="46" t="s">
        <v>330</v>
      </c>
      <c r="B51" s="46" t="s">
        <v>331</v>
      </c>
      <c r="C51" s="25" t="s">
        <v>14</v>
      </c>
      <c r="D51" s="26">
        <v>0.3</v>
      </c>
      <c r="E51" s="47" t="s">
        <v>480</v>
      </c>
      <c r="F51" s="28"/>
      <c r="G51" s="29">
        <f>0.3*RIGHT(E51,5)</f>
        <v>29.49</v>
      </c>
      <c r="H51" s="56"/>
      <c r="I51" s="37">
        <f>SUM(G51:G54)+H51</f>
        <v>99.58</v>
      </c>
      <c r="J51" s="59" t="e">
        <f>#REF!</f>
        <v>#REF!</v>
      </c>
      <c r="K51" s="25"/>
    </row>
    <row r="52" ht="29.1" customHeight="1" spans="1:11">
      <c r="A52" s="49"/>
      <c r="B52" s="49"/>
      <c r="C52" s="25" t="s">
        <v>16</v>
      </c>
      <c r="D52" s="26">
        <v>0.3</v>
      </c>
      <c r="E52" s="50" t="s">
        <v>481</v>
      </c>
      <c r="F52" s="28">
        <v>0.09</v>
      </c>
      <c r="G52" s="37">
        <v>30.09</v>
      </c>
      <c r="H52" s="57"/>
      <c r="I52" s="37"/>
      <c r="J52" s="60"/>
      <c r="K52" s="25"/>
    </row>
    <row r="53" ht="51.9" customHeight="1" spans="1:11">
      <c r="A53" s="49"/>
      <c r="B53" s="49"/>
      <c r="C53" s="25" t="s">
        <v>18</v>
      </c>
      <c r="D53" s="26">
        <v>0.2</v>
      </c>
      <c r="E53" s="47" t="s">
        <v>482</v>
      </c>
      <c r="F53" s="28">
        <v>0</v>
      </c>
      <c r="G53" s="37">
        <v>20</v>
      </c>
      <c r="H53" s="57"/>
      <c r="I53" s="37"/>
      <c r="J53" s="60"/>
      <c r="K53" s="25"/>
    </row>
    <row r="54" ht="18" customHeight="1" spans="1:11">
      <c r="A54" s="49"/>
      <c r="B54" s="51"/>
      <c r="C54" s="25" t="s">
        <v>20</v>
      </c>
      <c r="D54" s="26">
        <v>0.2</v>
      </c>
      <c r="E54" s="47" t="s">
        <v>21</v>
      </c>
      <c r="F54" s="28"/>
      <c r="G54" s="37">
        <v>20</v>
      </c>
      <c r="H54" s="58"/>
      <c r="I54" s="37"/>
      <c r="J54" s="61"/>
      <c r="K54" s="25"/>
    </row>
    <row r="55" ht="20.1" customHeight="1" spans="1:11">
      <c r="A55" s="49"/>
      <c r="B55" s="46" t="s">
        <v>335</v>
      </c>
      <c r="C55" s="25" t="s">
        <v>14</v>
      </c>
      <c r="D55" s="26">
        <v>0.3</v>
      </c>
      <c r="E55" s="47" t="s">
        <v>480</v>
      </c>
      <c r="F55" s="28"/>
      <c r="G55" s="29">
        <f>0.3*RIGHT(E55,5)</f>
        <v>29.49</v>
      </c>
      <c r="H55" s="56"/>
      <c r="I55" s="37">
        <f>SUM(G55:G58)+H55</f>
        <v>99.58</v>
      </c>
      <c r="J55" s="59" t="e">
        <f>#REF!</f>
        <v>#REF!</v>
      </c>
      <c r="K55" s="25"/>
    </row>
    <row r="56" ht="27" customHeight="1" spans="1:11">
      <c r="A56" s="49"/>
      <c r="B56" s="49"/>
      <c r="C56" s="25" t="s">
        <v>16</v>
      </c>
      <c r="D56" s="26">
        <v>0.3</v>
      </c>
      <c r="E56" s="50" t="s">
        <v>481</v>
      </c>
      <c r="F56" s="28">
        <v>0.09</v>
      </c>
      <c r="G56" s="37">
        <v>30.09</v>
      </c>
      <c r="H56" s="57"/>
      <c r="I56" s="37"/>
      <c r="J56" s="60"/>
      <c r="K56" s="25"/>
    </row>
    <row r="57" ht="54" customHeight="1" spans="1:11">
      <c r="A57" s="49"/>
      <c r="B57" s="49"/>
      <c r="C57" s="25" t="s">
        <v>18</v>
      </c>
      <c r="D57" s="26">
        <v>0.2</v>
      </c>
      <c r="E57" s="47" t="s">
        <v>482</v>
      </c>
      <c r="F57" s="28">
        <v>0</v>
      </c>
      <c r="G57" s="37">
        <v>20</v>
      </c>
      <c r="H57" s="57"/>
      <c r="I57" s="37"/>
      <c r="J57" s="60"/>
      <c r="K57" s="25"/>
    </row>
    <row r="58" ht="20.1" customHeight="1" spans="1:11">
      <c r="A58" s="49"/>
      <c r="B58" s="51"/>
      <c r="C58" s="25" t="s">
        <v>20</v>
      </c>
      <c r="D58" s="26">
        <v>0.2</v>
      </c>
      <c r="E58" s="47" t="s">
        <v>21</v>
      </c>
      <c r="F58" s="28"/>
      <c r="G58" s="37">
        <v>20</v>
      </c>
      <c r="H58" s="58"/>
      <c r="I58" s="37"/>
      <c r="J58" s="61"/>
      <c r="K58" s="25"/>
    </row>
    <row r="59" ht="21" customHeight="1" spans="1:11">
      <c r="A59" s="46" t="s">
        <v>59</v>
      </c>
      <c r="B59" s="24" t="s">
        <v>60</v>
      </c>
      <c r="C59" s="25" t="s">
        <v>14</v>
      </c>
      <c r="D59" s="26">
        <v>0.3</v>
      </c>
      <c r="E59" s="47" t="s">
        <v>418</v>
      </c>
      <c r="F59" s="28"/>
      <c r="G59" s="29">
        <f>0.3*RIGHT(E59,5)</f>
        <v>31.05</v>
      </c>
      <c r="H59" s="29"/>
      <c r="I59" s="37">
        <f>SUM(G59:G62)+H59</f>
        <v>101.05</v>
      </c>
      <c r="J59" s="37" t="e">
        <f>#REF!</f>
        <v>#REF!</v>
      </c>
      <c r="K59" s="25"/>
    </row>
    <row r="60" ht="26.1" customHeight="1" spans="1:11">
      <c r="A60" s="49"/>
      <c r="B60" s="24"/>
      <c r="C60" s="25" t="s">
        <v>16</v>
      </c>
      <c r="D60" s="26">
        <v>0.3</v>
      </c>
      <c r="E60" s="50" t="s">
        <v>249</v>
      </c>
      <c r="F60" s="28">
        <v>0</v>
      </c>
      <c r="G60" s="37">
        <v>30</v>
      </c>
      <c r="H60" s="29"/>
      <c r="I60" s="37"/>
      <c r="J60" s="37"/>
      <c r="K60" s="25"/>
    </row>
    <row r="61" ht="53.1" customHeight="1" spans="1:11">
      <c r="A61" s="49"/>
      <c r="B61" s="24"/>
      <c r="C61" s="25" t="s">
        <v>18</v>
      </c>
      <c r="D61" s="26">
        <v>0.2</v>
      </c>
      <c r="E61" s="47" t="s">
        <v>483</v>
      </c>
      <c r="F61" s="28">
        <v>0</v>
      </c>
      <c r="G61" s="37">
        <v>20</v>
      </c>
      <c r="H61" s="29"/>
      <c r="I61" s="37"/>
      <c r="J61" s="37"/>
      <c r="K61" s="25"/>
    </row>
    <row r="62" ht="21" customHeight="1" spans="1:11">
      <c r="A62" s="49"/>
      <c r="B62" s="24"/>
      <c r="C62" s="25" t="s">
        <v>20</v>
      </c>
      <c r="D62" s="26">
        <v>0.2</v>
      </c>
      <c r="E62" s="47" t="s">
        <v>21</v>
      </c>
      <c r="F62" s="28"/>
      <c r="G62" s="37">
        <v>20</v>
      </c>
      <c r="H62" s="29"/>
      <c r="I62" s="37"/>
      <c r="J62" s="37"/>
      <c r="K62" s="25"/>
    </row>
    <row r="63" ht="21" customHeight="1" spans="1:11">
      <c r="A63" s="49"/>
      <c r="B63" s="24" t="s">
        <v>64</v>
      </c>
      <c r="C63" s="25" t="s">
        <v>14</v>
      </c>
      <c r="D63" s="26">
        <v>0.3</v>
      </c>
      <c r="E63" s="47" t="s">
        <v>80</v>
      </c>
      <c r="F63" s="28"/>
      <c r="G63" s="29">
        <f>0.3*RIGHT(E63,5)</f>
        <v>30.9</v>
      </c>
      <c r="H63" s="29"/>
      <c r="I63" s="37">
        <f>SUM(G63:G66)+H63</f>
        <v>100.9</v>
      </c>
      <c r="J63" s="37" t="e">
        <f>#REF!</f>
        <v>#REF!</v>
      </c>
      <c r="K63" s="25"/>
    </row>
    <row r="64" ht="27" customHeight="1" spans="1:11">
      <c r="A64" s="49"/>
      <c r="B64" s="24"/>
      <c r="C64" s="25" t="s">
        <v>16</v>
      </c>
      <c r="D64" s="26">
        <v>0.3</v>
      </c>
      <c r="E64" s="50" t="s">
        <v>249</v>
      </c>
      <c r="F64" s="28">
        <v>0</v>
      </c>
      <c r="G64" s="37">
        <v>30</v>
      </c>
      <c r="H64" s="29"/>
      <c r="I64" s="37"/>
      <c r="J64" s="37"/>
      <c r="K64" s="25"/>
    </row>
    <row r="65" ht="51" customHeight="1" spans="1:11">
      <c r="A65" s="49"/>
      <c r="B65" s="24"/>
      <c r="C65" s="25" t="s">
        <v>18</v>
      </c>
      <c r="D65" s="26">
        <v>0.2</v>
      </c>
      <c r="E65" s="47" t="s">
        <v>483</v>
      </c>
      <c r="F65" s="28">
        <v>0</v>
      </c>
      <c r="G65" s="37">
        <v>20</v>
      </c>
      <c r="H65" s="29"/>
      <c r="I65" s="37"/>
      <c r="J65" s="37"/>
      <c r="K65" s="25"/>
    </row>
    <row r="66" ht="21" customHeight="1" spans="1:11">
      <c r="A66" s="51"/>
      <c r="B66" s="24"/>
      <c r="C66" s="25" t="s">
        <v>20</v>
      </c>
      <c r="D66" s="26">
        <v>0.2</v>
      </c>
      <c r="E66" s="47" t="s">
        <v>21</v>
      </c>
      <c r="F66" s="28"/>
      <c r="G66" s="37">
        <v>20</v>
      </c>
      <c r="H66" s="29"/>
      <c r="I66" s="37"/>
      <c r="J66" s="37"/>
      <c r="K66" s="25"/>
    </row>
    <row r="67" ht="24" customHeight="1" spans="1:11">
      <c r="A67" s="46" t="s">
        <v>65</v>
      </c>
      <c r="B67" s="24" t="s">
        <v>339</v>
      </c>
      <c r="C67" s="25" t="s">
        <v>14</v>
      </c>
      <c r="D67" s="26">
        <v>0.3</v>
      </c>
      <c r="E67" s="47" t="s">
        <v>484</v>
      </c>
      <c r="F67" s="28"/>
      <c r="G67" s="29">
        <f>0.3*RIGHT(E67,5)</f>
        <v>30.45</v>
      </c>
      <c r="H67" s="29"/>
      <c r="I67" s="37">
        <f>SUM(G67:G70)+H67</f>
        <v>102.45</v>
      </c>
      <c r="J67" s="37" t="e">
        <f>#REF!</f>
        <v>#REF!</v>
      </c>
      <c r="K67" s="25"/>
    </row>
    <row r="68" ht="63.9" customHeight="1" spans="1:11">
      <c r="A68" s="49"/>
      <c r="B68" s="24"/>
      <c r="C68" s="25" t="s">
        <v>16</v>
      </c>
      <c r="D68" s="26">
        <v>0.3</v>
      </c>
      <c r="E68" s="50" t="s">
        <v>485</v>
      </c>
      <c r="F68" s="28">
        <v>-3</v>
      </c>
      <c r="G68" s="37">
        <v>27</v>
      </c>
      <c r="H68" s="29"/>
      <c r="I68" s="37"/>
      <c r="J68" s="37"/>
      <c r="K68" s="25"/>
    </row>
    <row r="69" ht="56.1" customHeight="1" spans="1:11">
      <c r="A69" s="49"/>
      <c r="B69" s="24"/>
      <c r="C69" s="25" t="s">
        <v>18</v>
      </c>
      <c r="D69" s="26">
        <v>0.2</v>
      </c>
      <c r="E69" s="47" t="s">
        <v>414</v>
      </c>
      <c r="F69" s="28">
        <v>5</v>
      </c>
      <c r="G69" s="37">
        <v>25</v>
      </c>
      <c r="H69" s="29"/>
      <c r="I69" s="37"/>
      <c r="J69" s="37"/>
      <c r="K69" s="25"/>
    </row>
    <row r="70" ht="20.1" customHeight="1" spans="1:11">
      <c r="A70" s="51"/>
      <c r="B70" s="24"/>
      <c r="C70" s="25" t="s">
        <v>20</v>
      </c>
      <c r="D70" s="26">
        <v>0.2</v>
      </c>
      <c r="E70" s="47" t="s">
        <v>21</v>
      </c>
      <c r="F70" s="28"/>
      <c r="G70" s="37">
        <v>20</v>
      </c>
      <c r="H70" s="29"/>
      <c r="I70" s="37"/>
      <c r="J70" s="37"/>
      <c r="K70" s="25"/>
    </row>
    <row r="71" ht="21" customHeight="1" spans="1:11">
      <c r="A71" s="46" t="s">
        <v>65</v>
      </c>
      <c r="B71" s="24" t="s">
        <v>70</v>
      </c>
      <c r="C71" s="25" t="s">
        <v>14</v>
      </c>
      <c r="D71" s="26">
        <v>0.3</v>
      </c>
      <c r="E71" s="47" t="s">
        <v>121</v>
      </c>
      <c r="F71" s="28"/>
      <c r="G71" s="29">
        <f>0.3*RIGHT(E71,5)</f>
        <v>30.15</v>
      </c>
      <c r="H71" s="29"/>
      <c r="I71" s="37">
        <f>SUM(G71:G74)+H71</f>
        <v>102.15</v>
      </c>
      <c r="J71" s="37" t="e">
        <f>#REF!</f>
        <v>#REF!</v>
      </c>
      <c r="K71" s="25"/>
    </row>
    <row r="72" ht="60" spans="1:11">
      <c r="A72" s="49"/>
      <c r="B72" s="24"/>
      <c r="C72" s="25" t="s">
        <v>16</v>
      </c>
      <c r="D72" s="26">
        <v>0.3</v>
      </c>
      <c r="E72" s="50" t="s">
        <v>485</v>
      </c>
      <c r="F72" s="28">
        <v>-3</v>
      </c>
      <c r="G72" s="37">
        <v>27</v>
      </c>
      <c r="H72" s="29"/>
      <c r="I72" s="37"/>
      <c r="J72" s="37"/>
      <c r="K72" s="25"/>
    </row>
    <row r="73" ht="57" customHeight="1" spans="1:11">
      <c r="A73" s="49"/>
      <c r="B73" s="24"/>
      <c r="C73" s="25" t="s">
        <v>18</v>
      </c>
      <c r="D73" s="26">
        <v>0.2</v>
      </c>
      <c r="E73" s="47" t="s">
        <v>415</v>
      </c>
      <c r="F73" s="28">
        <v>5</v>
      </c>
      <c r="G73" s="37">
        <v>25</v>
      </c>
      <c r="H73" s="29"/>
      <c r="I73" s="37"/>
      <c r="J73" s="37"/>
      <c r="K73" s="25"/>
    </row>
    <row r="74" ht="24" customHeight="1" spans="1:11">
      <c r="A74" s="51"/>
      <c r="B74" s="24"/>
      <c r="C74" s="25" t="s">
        <v>20</v>
      </c>
      <c r="D74" s="26">
        <v>0.2</v>
      </c>
      <c r="E74" s="47" t="s">
        <v>21</v>
      </c>
      <c r="F74" s="28"/>
      <c r="G74" s="37">
        <v>20</v>
      </c>
      <c r="H74" s="29"/>
      <c r="I74" s="37"/>
      <c r="J74" s="37"/>
      <c r="K74" s="25"/>
    </row>
    <row r="75" ht="18.9" customHeight="1" spans="1:11">
      <c r="A75" s="46" t="s">
        <v>71</v>
      </c>
      <c r="B75" s="24" t="s">
        <v>72</v>
      </c>
      <c r="C75" s="25" t="s">
        <v>14</v>
      </c>
      <c r="D75" s="26">
        <v>0.3</v>
      </c>
      <c r="E75" s="47" t="s">
        <v>344</v>
      </c>
      <c r="F75" s="28"/>
      <c r="G75" s="29">
        <f>0.3*RIGHT(E75,5)</f>
        <v>31.2</v>
      </c>
      <c r="H75" s="29"/>
      <c r="I75" s="37">
        <f>SUM(G75:G78)+H75</f>
        <v>108.2</v>
      </c>
      <c r="J75" s="37" t="e">
        <f>#REF!</f>
        <v>#REF!</v>
      </c>
      <c r="K75" s="25"/>
    </row>
    <row r="76" ht="51" customHeight="1" spans="1:11">
      <c r="A76" s="49"/>
      <c r="B76" s="24"/>
      <c r="C76" s="25" t="s">
        <v>16</v>
      </c>
      <c r="D76" s="26">
        <v>0.3</v>
      </c>
      <c r="E76" s="50" t="s">
        <v>416</v>
      </c>
      <c r="F76" s="28"/>
      <c r="G76" s="37">
        <v>30</v>
      </c>
      <c r="H76" s="29"/>
      <c r="I76" s="37"/>
      <c r="J76" s="37"/>
      <c r="K76" s="25"/>
    </row>
    <row r="77" ht="60" spans="1:11">
      <c r="A77" s="49"/>
      <c r="B77" s="24"/>
      <c r="C77" s="25" t="s">
        <v>18</v>
      </c>
      <c r="D77" s="26">
        <v>0.2</v>
      </c>
      <c r="E77" s="47" t="s">
        <v>486</v>
      </c>
      <c r="F77" s="28">
        <v>7</v>
      </c>
      <c r="G77" s="37">
        <v>27</v>
      </c>
      <c r="H77" s="29"/>
      <c r="I77" s="37"/>
      <c r="J77" s="37"/>
      <c r="K77" s="25"/>
    </row>
    <row r="78" ht="20.1" customHeight="1" spans="1:11">
      <c r="A78" s="49"/>
      <c r="B78" s="24"/>
      <c r="C78" s="25" t="s">
        <v>20</v>
      </c>
      <c r="D78" s="26">
        <v>0.2</v>
      </c>
      <c r="E78" s="47" t="s">
        <v>21</v>
      </c>
      <c r="F78" s="28"/>
      <c r="G78" s="37">
        <v>20</v>
      </c>
      <c r="H78" s="29"/>
      <c r="I78" s="37"/>
      <c r="J78" s="37"/>
      <c r="K78" s="25"/>
    </row>
    <row r="79" ht="18" customHeight="1" spans="1:11">
      <c r="A79" s="49"/>
      <c r="B79" s="24" t="s">
        <v>76</v>
      </c>
      <c r="C79" s="25" t="s">
        <v>14</v>
      </c>
      <c r="D79" s="26">
        <v>0.3</v>
      </c>
      <c r="E79" s="47" t="s">
        <v>80</v>
      </c>
      <c r="F79" s="28"/>
      <c r="G79" s="29">
        <f>0.3*RIGHT(E79,5)</f>
        <v>30.9</v>
      </c>
      <c r="H79" s="29"/>
      <c r="I79" s="37">
        <f>SUM(G79:G82)+H79</f>
        <v>107.9</v>
      </c>
      <c r="J79" s="37" t="e">
        <f>#REF!</f>
        <v>#REF!</v>
      </c>
      <c r="K79" s="25"/>
    </row>
    <row r="80" ht="51" customHeight="1" spans="1:11">
      <c r="A80" s="49"/>
      <c r="B80" s="24"/>
      <c r="C80" s="25" t="s">
        <v>16</v>
      </c>
      <c r="D80" s="26">
        <v>0.3</v>
      </c>
      <c r="E80" s="50" t="s">
        <v>416</v>
      </c>
      <c r="F80" s="28"/>
      <c r="G80" s="37">
        <v>30</v>
      </c>
      <c r="H80" s="29"/>
      <c r="I80" s="37"/>
      <c r="J80" s="37"/>
      <c r="K80" s="25"/>
    </row>
    <row r="81" ht="60" spans="1:11">
      <c r="A81" s="49"/>
      <c r="B81" s="24"/>
      <c r="C81" s="25" t="s">
        <v>18</v>
      </c>
      <c r="D81" s="26">
        <v>0.2</v>
      </c>
      <c r="E81" s="47" t="s">
        <v>486</v>
      </c>
      <c r="F81" s="28">
        <v>7</v>
      </c>
      <c r="G81" s="37">
        <v>27</v>
      </c>
      <c r="H81" s="29"/>
      <c r="I81" s="37"/>
      <c r="J81" s="37"/>
      <c r="K81" s="25"/>
    </row>
    <row r="82" ht="18" customHeight="1" spans="1:11">
      <c r="A82" s="51"/>
      <c r="B82" s="24"/>
      <c r="C82" s="25" t="s">
        <v>20</v>
      </c>
      <c r="D82" s="26">
        <v>0.2</v>
      </c>
      <c r="E82" s="47" t="s">
        <v>21</v>
      </c>
      <c r="F82" s="28"/>
      <c r="G82" s="37">
        <v>20</v>
      </c>
      <c r="H82" s="29"/>
      <c r="I82" s="37"/>
      <c r="J82" s="37"/>
      <c r="K82" s="25"/>
    </row>
    <row r="83" ht="18.9" customHeight="1" spans="1:11">
      <c r="A83" s="46" t="s">
        <v>78</v>
      </c>
      <c r="B83" s="24" t="s">
        <v>79</v>
      </c>
      <c r="C83" s="25" t="s">
        <v>14</v>
      </c>
      <c r="D83" s="26">
        <v>0.3</v>
      </c>
      <c r="E83" s="47" t="s">
        <v>168</v>
      </c>
      <c r="F83" s="28"/>
      <c r="G83" s="29">
        <f>0.3*RIGHT(E83,5)</f>
        <v>30</v>
      </c>
      <c r="H83" s="29"/>
      <c r="I83" s="37">
        <f>SUM(G83:G86)+H83</f>
        <v>102</v>
      </c>
      <c r="J83" s="37" t="e">
        <f>#REF!</f>
        <v>#REF!</v>
      </c>
      <c r="K83" s="25"/>
    </row>
    <row r="84" ht="50.1" customHeight="1" spans="1:11">
      <c r="A84" s="49"/>
      <c r="B84" s="24"/>
      <c r="C84" s="25" t="s">
        <v>16</v>
      </c>
      <c r="D84" s="26">
        <v>0.3</v>
      </c>
      <c r="E84" s="50" t="s">
        <v>81</v>
      </c>
      <c r="F84" s="28"/>
      <c r="G84" s="37">
        <v>30</v>
      </c>
      <c r="H84" s="29"/>
      <c r="I84" s="37"/>
      <c r="J84" s="37"/>
      <c r="K84" s="25"/>
    </row>
    <row r="85" ht="54.9" customHeight="1" spans="1:11">
      <c r="A85" s="49"/>
      <c r="B85" s="24"/>
      <c r="C85" s="25" t="s">
        <v>18</v>
      </c>
      <c r="D85" s="26">
        <v>0.2</v>
      </c>
      <c r="E85" s="47" t="s">
        <v>487</v>
      </c>
      <c r="F85" s="28">
        <v>3</v>
      </c>
      <c r="G85" s="37">
        <v>23</v>
      </c>
      <c r="H85" s="29"/>
      <c r="I85" s="37"/>
      <c r="J85" s="37"/>
      <c r="K85" s="25"/>
    </row>
    <row r="86" ht="21" customHeight="1" spans="1:11">
      <c r="A86" s="51"/>
      <c r="B86" s="24"/>
      <c r="C86" s="25" t="s">
        <v>20</v>
      </c>
      <c r="D86" s="26">
        <v>0.2</v>
      </c>
      <c r="E86" s="47" t="s">
        <v>488</v>
      </c>
      <c r="F86" s="28">
        <v>-1</v>
      </c>
      <c r="G86" s="37">
        <v>19</v>
      </c>
      <c r="H86" s="29"/>
      <c r="I86" s="37"/>
      <c r="J86" s="37"/>
      <c r="K86" s="25"/>
    </row>
    <row r="87" ht="21.9" customHeight="1" spans="1:11">
      <c r="A87" s="46"/>
      <c r="B87" s="24" t="s">
        <v>83</v>
      </c>
      <c r="C87" s="25" t="s">
        <v>14</v>
      </c>
      <c r="D87" s="26">
        <v>0.3</v>
      </c>
      <c r="E87" s="47" t="s">
        <v>168</v>
      </c>
      <c r="F87" s="28"/>
      <c r="G87" s="29">
        <f>0.3*RIGHT(E87,5)</f>
        <v>30</v>
      </c>
      <c r="H87" s="29"/>
      <c r="I87" s="37">
        <f>SUM(G87:G90)+H87</f>
        <v>102</v>
      </c>
      <c r="J87" s="37" t="e">
        <f>#REF!</f>
        <v>#REF!</v>
      </c>
      <c r="K87" s="25"/>
    </row>
    <row r="88" ht="48" customHeight="1" spans="1:11">
      <c r="A88" s="49"/>
      <c r="B88" s="24"/>
      <c r="C88" s="25" t="s">
        <v>16</v>
      </c>
      <c r="D88" s="26">
        <v>0.3</v>
      </c>
      <c r="E88" s="50" t="s">
        <v>81</v>
      </c>
      <c r="F88" s="28"/>
      <c r="G88" s="37">
        <v>30</v>
      </c>
      <c r="H88" s="29"/>
      <c r="I88" s="37"/>
      <c r="J88" s="37"/>
      <c r="K88" s="25"/>
    </row>
    <row r="89" ht="50.1" customHeight="1" spans="1:11">
      <c r="A89" s="49"/>
      <c r="B89" s="24"/>
      <c r="C89" s="25" t="s">
        <v>18</v>
      </c>
      <c r="D89" s="26">
        <v>0.2</v>
      </c>
      <c r="E89" s="47" t="s">
        <v>487</v>
      </c>
      <c r="F89" s="28">
        <v>3</v>
      </c>
      <c r="G89" s="37">
        <v>23</v>
      </c>
      <c r="H89" s="29"/>
      <c r="I89" s="37"/>
      <c r="J89" s="37"/>
      <c r="K89" s="25"/>
    </row>
    <row r="90" ht="18" customHeight="1" spans="1:11">
      <c r="A90" s="51"/>
      <c r="B90" s="24"/>
      <c r="C90" s="25" t="s">
        <v>20</v>
      </c>
      <c r="D90" s="26">
        <v>0.2</v>
      </c>
      <c r="E90" s="47" t="s">
        <v>488</v>
      </c>
      <c r="F90" s="28">
        <v>-1</v>
      </c>
      <c r="G90" s="37">
        <v>19</v>
      </c>
      <c r="H90" s="29"/>
      <c r="I90" s="37"/>
      <c r="J90" s="37"/>
      <c r="K90" s="25"/>
    </row>
    <row r="91" ht="23.1" customHeight="1" spans="1:11">
      <c r="A91" s="24" t="s">
        <v>85</v>
      </c>
      <c r="B91" s="24" t="s">
        <v>86</v>
      </c>
      <c r="C91" s="25" t="s">
        <v>14</v>
      </c>
      <c r="D91" s="26">
        <v>0.3</v>
      </c>
      <c r="E91" s="50" t="s">
        <v>489</v>
      </c>
      <c r="F91" s="28"/>
      <c r="G91" s="29">
        <f>0.3*RIGHT(E91,5)</f>
        <v>27.891</v>
      </c>
      <c r="H91" s="62"/>
      <c r="I91" s="37">
        <f>SUM(G91:G94)+H91</f>
        <v>99.891</v>
      </c>
      <c r="J91" s="37" t="e">
        <f>#REF!</f>
        <v>#REF!</v>
      </c>
      <c r="K91" s="25"/>
    </row>
    <row r="92" ht="48.9" customHeight="1" spans="1:11">
      <c r="A92" s="24"/>
      <c r="B92" s="24"/>
      <c r="C92" s="25" t="s">
        <v>16</v>
      </c>
      <c r="D92" s="26">
        <v>0.3</v>
      </c>
      <c r="E92" s="50" t="s">
        <v>490</v>
      </c>
      <c r="F92" s="28"/>
      <c r="G92" s="37">
        <v>30</v>
      </c>
      <c r="H92" s="62"/>
      <c r="I92" s="37"/>
      <c r="J92" s="37"/>
      <c r="K92" s="25"/>
    </row>
    <row r="93" ht="60" spans="1:11">
      <c r="A93" s="24"/>
      <c r="B93" s="24"/>
      <c r="C93" s="25" t="s">
        <v>18</v>
      </c>
      <c r="D93" s="26">
        <v>0.2</v>
      </c>
      <c r="E93" s="47" t="s">
        <v>491</v>
      </c>
      <c r="F93" s="28">
        <v>2</v>
      </c>
      <c r="G93" s="37">
        <v>22</v>
      </c>
      <c r="H93" s="62"/>
      <c r="I93" s="37"/>
      <c r="J93" s="37"/>
      <c r="K93" s="25"/>
    </row>
    <row r="94" ht="26.1" customHeight="1" spans="1:11">
      <c r="A94" s="24"/>
      <c r="B94" s="24"/>
      <c r="C94" s="25" t="s">
        <v>20</v>
      </c>
      <c r="D94" s="26">
        <v>0.2</v>
      </c>
      <c r="E94" s="47" t="s">
        <v>21</v>
      </c>
      <c r="F94" s="28"/>
      <c r="G94" s="37">
        <v>20</v>
      </c>
      <c r="H94" s="62"/>
      <c r="I94" s="37"/>
      <c r="J94" s="37"/>
      <c r="K94" s="25"/>
    </row>
    <row r="95" ht="24" customHeight="1" spans="1:11">
      <c r="A95" s="24"/>
      <c r="B95" s="24" t="s">
        <v>90</v>
      </c>
      <c r="C95" s="25" t="s">
        <v>14</v>
      </c>
      <c r="D95" s="26">
        <v>0.3</v>
      </c>
      <c r="E95" s="50" t="s">
        <v>489</v>
      </c>
      <c r="F95" s="28"/>
      <c r="G95" s="29">
        <f>0.3*RIGHT(E95,5)</f>
        <v>27.891</v>
      </c>
      <c r="H95" s="62"/>
      <c r="I95" s="37">
        <f>SUM(G95:G98)+H95</f>
        <v>99.891</v>
      </c>
      <c r="J95" s="37" t="e">
        <f>#REF!</f>
        <v>#REF!</v>
      </c>
      <c r="K95" s="25"/>
    </row>
    <row r="96" ht="54" customHeight="1" spans="1:11">
      <c r="A96" s="24"/>
      <c r="B96" s="24"/>
      <c r="C96" s="25" t="s">
        <v>16</v>
      </c>
      <c r="D96" s="26">
        <v>0.3</v>
      </c>
      <c r="E96" s="50" t="s">
        <v>490</v>
      </c>
      <c r="F96" s="28"/>
      <c r="G96" s="37">
        <v>30</v>
      </c>
      <c r="H96" s="62"/>
      <c r="I96" s="37"/>
      <c r="J96" s="37"/>
      <c r="K96" s="25"/>
    </row>
    <row r="97" ht="66" customHeight="1" spans="1:11">
      <c r="A97" s="24"/>
      <c r="B97" s="24"/>
      <c r="C97" s="25" t="s">
        <v>18</v>
      </c>
      <c r="D97" s="26">
        <v>0.2</v>
      </c>
      <c r="E97" s="47" t="s">
        <v>492</v>
      </c>
      <c r="F97" s="28">
        <v>2</v>
      </c>
      <c r="G97" s="37">
        <v>22</v>
      </c>
      <c r="H97" s="62"/>
      <c r="I97" s="37"/>
      <c r="J97" s="37"/>
      <c r="K97" s="25"/>
    </row>
    <row r="98" ht="18.9" customHeight="1" spans="1:11">
      <c r="A98" s="24"/>
      <c r="B98" s="24"/>
      <c r="C98" s="25" t="s">
        <v>20</v>
      </c>
      <c r="D98" s="26">
        <v>0.2</v>
      </c>
      <c r="E98" s="47" t="s">
        <v>21</v>
      </c>
      <c r="F98" s="28"/>
      <c r="G98" s="37">
        <v>20</v>
      </c>
      <c r="H98" s="62"/>
      <c r="I98" s="37"/>
      <c r="J98" s="37"/>
      <c r="K98" s="25"/>
    </row>
    <row r="99" ht="21.9" customHeight="1" spans="1:11">
      <c r="A99" s="24" t="s">
        <v>92</v>
      </c>
      <c r="B99" s="24" t="s">
        <v>350</v>
      </c>
      <c r="C99" s="25" t="s">
        <v>14</v>
      </c>
      <c r="D99" s="26">
        <v>0.3</v>
      </c>
      <c r="E99" s="47" t="s">
        <v>306</v>
      </c>
      <c r="F99" s="28"/>
      <c r="G99" s="29">
        <f>0.3*RIGHT(E99,5)</f>
        <v>29.73</v>
      </c>
      <c r="H99" s="29"/>
      <c r="I99" s="37">
        <f>SUM(G99:G102)+H99</f>
        <v>98.73</v>
      </c>
      <c r="J99" s="37" t="e">
        <f>#REF!</f>
        <v>#REF!</v>
      </c>
      <c r="K99" s="25"/>
    </row>
    <row r="100" ht="75.9" customHeight="1" spans="1:11">
      <c r="A100" s="24"/>
      <c r="B100" s="24"/>
      <c r="C100" s="25" t="s">
        <v>94</v>
      </c>
      <c r="D100" s="26">
        <v>0.4</v>
      </c>
      <c r="E100" s="50" t="s">
        <v>493</v>
      </c>
      <c r="F100" s="28">
        <v>0</v>
      </c>
      <c r="G100" s="37">
        <v>40</v>
      </c>
      <c r="H100" s="29"/>
      <c r="I100" s="37"/>
      <c r="J100" s="37"/>
      <c r="K100" s="25"/>
    </row>
    <row r="101" ht="26.1" customHeight="1" spans="1:11">
      <c r="A101" s="24"/>
      <c r="B101" s="24"/>
      <c r="C101" s="25" t="s">
        <v>18</v>
      </c>
      <c r="D101" s="26">
        <v>0.1</v>
      </c>
      <c r="E101" s="47" t="s">
        <v>494</v>
      </c>
      <c r="F101" s="28">
        <v>-1</v>
      </c>
      <c r="G101" s="37">
        <v>9</v>
      </c>
      <c r="H101" s="29"/>
      <c r="I101" s="37"/>
      <c r="J101" s="37"/>
      <c r="K101" s="25"/>
    </row>
    <row r="102" ht="21.9" customHeight="1" spans="1:11">
      <c r="A102" s="24"/>
      <c r="B102" s="24"/>
      <c r="C102" s="25" t="s">
        <v>20</v>
      </c>
      <c r="D102" s="26">
        <v>0.2</v>
      </c>
      <c r="E102" s="47" t="s">
        <v>21</v>
      </c>
      <c r="F102" s="28"/>
      <c r="G102" s="37">
        <v>20</v>
      </c>
      <c r="H102" s="29"/>
      <c r="I102" s="37"/>
      <c r="J102" s="37"/>
      <c r="K102" s="25"/>
    </row>
    <row r="103" ht="21" customHeight="1" spans="1:11">
      <c r="A103" s="24" t="s">
        <v>92</v>
      </c>
      <c r="B103" s="24" t="s">
        <v>97</v>
      </c>
      <c r="C103" s="25" t="s">
        <v>14</v>
      </c>
      <c r="D103" s="26">
        <v>0.3</v>
      </c>
      <c r="E103" s="47" t="s">
        <v>495</v>
      </c>
      <c r="F103" s="28"/>
      <c r="G103" s="29">
        <f>0.3*RIGHT(E103,5)</f>
        <v>29.85</v>
      </c>
      <c r="H103" s="29"/>
      <c r="I103" s="37">
        <f>SUM(G103:G106)+H103</f>
        <v>98.85</v>
      </c>
      <c r="J103" s="37" t="e">
        <f>#REF!</f>
        <v>#REF!</v>
      </c>
      <c r="K103" s="25"/>
    </row>
    <row r="104" ht="75" customHeight="1" spans="1:11">
      <c r="A104" s="24"/>
      <c r="B104" s="24"/>
      <c r="C104" s="25" t="s">
        <v>94</v>
      </c>
      <c r="D104" s="26">
        <v>0.4</v>
      </c>
      <c r="E104" s="50" t="s">
        <v>493</v>
      </c>
      <c r="F104" s="28">
        <v>0</v>
      </c>
      <c r="G104" s="37">
        <v>40</v>
      </c>
      <c r="H104" s="29"/>
      <c r="I104" s="37"/>
      <c r="J104" s="37"/>
      <c r="K104" s="25"/>
    </row>
    <row r="105" ht="24" customHeight="1" spans="1:11">
      <c r="A105" s="24"/>
      <c r="B105" s="24"/>
      <c r="C105" s="25" t="s">
        <v>18</v>
      </c>
      <c r="D105" s="26">
        <v>0.1</v>
      </c>
      <c r="E105" s="47" t="s">
        <v>494</v>
      </c>
      <c r="F105" s="28">
        <v>-1</v>
      </c>
      <c r="G105" s="37">
        <v>9</v>
      </c>
      <c r="H105" s="29"/>
      <c r="I105" s="37"/>
      <c r="J105" s="37"/>
      <c r="K105" s="25"/>
    </row>
    <row r="106" ht="18.9" customHeight="1" spans="1:11">
      <c r="A106" s="24"/>
      <c r="B106" s="24"/>
      <c r="C106" s="25" t="s">
        <v>20</v>
      </c>
      <c r="D106" s="26">
        <v>0.2</v>
      </c>
      <c r="E106" s="47" t="s">
        <v>21</v>
      </c>
      <c r="F106" s="28"/>
      <c r="G106" s="37">
        <v>20</v>
      </c>
      <c r="H106" s="29"/>
      <c r="I106" s="37"/>
      <c r="J106" s="37"/>
      <c r="K106" s="25"/>
    </row>
    <row r="107" ht="23.1" customHeight="1" spans="1:11">
      <c r="A107" s="63" t="s">
        <v>99</v>
      </c>
      <c r="B107" s="24" t="s">
        <v>100</v>
      </c>
      <c r="C107" s="25" t="s">
        <v>14</v>
      </c>
      <c r="D107" s="26">
        <v>0.3</v>
      </c>
      <c r="E107" s="47" t="s">
        <v>464</v>
      </c>
      <c r="F107" s="28"/>
      <c r="G107" s="29">
        <f>0.3*RIGHT(E107,5)</f>
        <v>27.33</v>
      </c>
      <c r="H107" s="29"/>
      <c r="I107" s="37">
        <f>SUM(G107:G110)+H107</f>
        <v>92.33</v>
      </c>
      <c r="J107" s="37" t="e">
        <f>#REF!</f>
        <v>#REF!</v>
      </c>
      <c r="K107" s="25"/>
    </row>
    <row r="108" ht="29.1" customHeight="1" spans="1:11">
      <c r="A108" s="64"/>
      <c r="B108" s="24"/>
      <c r="C108" s="25" t="s">
        <v>94</v>
      </c>
      <c r="D108" s="26">
        <v>0.4</v>
      </c>
      <c r="E108" s="50" t="s">
        <v>102</v>
      </c>
      <c r="F108" s="28"/>
      <c r="G108" s="37">
        <v>40</v>
      </c>
      <c r="H108" s="29"/>
      <c r="I108" s="37"/>
      <c r="J108" s="37"/>
      <c r="K108" s="25"/>
    </row>
    <row r="109" ht="39.9" customHeight="1" spans="1:11">
      <c r="A109" s="64"/>
      <c r="B109" s="24"/>
      <c r="C109" s="25" t="s">
        <v>18</v>
      </c>
      <c r="D109" s="26">
        <v>0.1</v>
      </c>
      <c r="E109" s="47" t="s">
        <v>496</v>
      </c>
      <c r="F109" s="28">
        <v>-4</v>
      </c>
      <c r="G109" s="37">
        <v>6</v>
      </c>
      <c r="H109" s="29"/>
      <c r="I109" s="37"/>
      <c r="J109" s="37"/>
      <c r="K109" s="25"/>
    </row>
    <row r="110" ht="23.1" customHeight="1" spans="1:11">
      <c r="A110" s="65"/>
      <c r="B110" s="24"/>
      <c r="C110" s="25" t="s">
        <v>20</v>
      </c>
      <c r="D110" s="26">
        <v>0.2</v>
      </c>
      <c r="E110" s="47" t="s">
        <v>488</v>
      </c>
      <c r="F110" s="28">
        <v>-1</v>
      </c>
      <c r="G110" s="37">
        <v>19</v>
      </c>
      <c r="H110" s="29"/>
      <c r="I110" s="37"/>
      <c r="J110" s="37"/>
      <c r="K110" s="25"/>
    </row>
    <row r="111" ht="20.1" customHeight="1" spans="1:11">
      <c r="A111" s="46" t="s">
        <v>104</v>
      </c>
      <c r="B111" s="24" t="s">
        <v>354</v>
      </c>
      <c r="C111" s="25" t="s">
        <v>14</v>
      </c>
      <c r="D111" s="26">
        <v>0.3</v>
      </c>
      <c r="E111" s="47" t="s">
        <v>497</v>
      </c>
      <c r="F111" s="28"/>
      <c r="G111" s="29">
        <f>0.3*RIGHT(E111,5)</f>
        <v>26.91</v>
      </c>
      <c r="H111" s="29">
        <v>-2</v>
      </c>
      <c r="I111" s="37">
        <f>SUM(G111:G114)+H111</f>
        <v>94.91</v>
      </c>
      <c r="J111" s="37" t="e">
        <f>#REF!</f>
        <v>#REF!</v>
      </c>
      <c r="K111" s="25"/>
    </row>
    <row r="112" ht="92.1" customHeight="1" spans="1:11">
      <c r="A112" s="49"/>
      <c r="B112" s="24"/>
      <c r="C112" s="25" t="s">
        <v>94</v>
      </c>
      <c r="D112" s="26">
        <v>0.4</v>
      </c>
      <c r="E112" s="50" t="s">
        <v>498</v>
      </c>
      <c r="F112" s="28">
        <v>0</v>
      </c>
      <c r="G112" s="37">
        <v>40</v>
      </c>
      <c r="H112" s="29"/>
      <c r="I112" s="37"/>
      <c r="J112" s="37"/>
      <c r="K112" s="25"/>
    </row>
    <row r="113" ht="54" customHeight="1" spans="1:11">
      <c r="A113" s="49"/>
      <c r="B113" s="24"/>
      <c r="C113" s="25" t="s">
        <v>18</v>
      </c>
      <c r="D113" s="26">
        <v>0.1</v>
      </c>
      <c r="E113" s="50" t="s">
        <v>426</v>
      </c>
      <c r="F113" s="28">
        <v>1</v>
      </c>
      <c r="G113" s="37">
        <v>11</v>
      </c>
      <c r="H113" s="29"/>
      <c r="I113" s="37"/>
      <c r="J113" s="37"/>
      <c r="K113" s="25"/>
    </row>
    <row r="114" ht="26.1" customHeight="1" spans="1:11">
      <c r="A114" s="49"/>
      <c r="B114" s="24"/>
      <c r="C114" s="25" t="s">
        <v>20</v>
      </c>
      <c r="D114" s="26">
        <v>0.2</v>
      </c>
      <c r="E114" s="47" t="s">
        <v>488</v>
      </c>
      <c r="F114" s="28">
        <v>-1</v>
      </c>
      <c r="G114" s="37">
        <v>19</v>
      </c>
      <c r="H114" s="29"/>
      <c r="I114" s="37"/>
      <c r="J114" s="37"/>
      <c r="K114" s="25"/>
    </row>
    <row r="115" ht="20.1" customHeight="1" spans="1:11">
      <c r="A115" s="49"/>
      <c r="B115" s="46" t="s">
        <v>109</v>
      </c>
      <c r="C115" s="25" t="s">
        <v>14</v>
      </c>
      <c r="D115" s="26">
        <v>0.3</v>
      </c>
      <c r="E115" s="47" t="s">
        <v>259</v>
      </c>
      <c r="F115" s="28"/>
      <c r="G115" s="37">
        <f>0.3*RIGHT(E115,5)</f>
        <v>27.06</v>
      </c>
      <c r="H115" s="56">
        <v>-4</v>
      </c>
      <c r="I115" s="59">
        <f>SUM(G115:G118)+H115</f>
        <v>93.06</v>
      </c>
      <c r="J115" s="59" t="e">
        <f>#REF!</f>
        <v>#REF!</v>
      </c>
      <c r="K115" s="25"/>
    </row>
    <row r="116" ht="84" customHeight="1" spans="1:11">
      <c r="A116" s="49"/>
      <c r="B116" s="49"/>
      <c r="C116" s="25" t="s">
        <v>94</v>
      </c>
      <c r="D116" s="26">
        <v>0.4</v>
      </c>
      <c r="E116" s="50" t="s">
        <v>498</v>
      </c>
      <c r="F116" s="28">
        <v>0</v>
      </c>
      <c r="G116" s="37">
        <v>40</v>
      </c>
      <c r="H116" s="57"/>
      <c r="I116" s="60"/>
      <c r="J116" s="60"/>
      <c r="K116" s="25"/>
    </row>
    <row r="117" ht="39.9" customHeight="1" spans="1:11">
      <c r="A117" s="49"/>
      <c r="B117" s="49"/>
      <c r="C117" s="25" t="s">
        <v>18</v>
      </c>
      <c r="D117" s="26">
        <v>0.1</v>
      </c>
      <c r="E117" s="50" t="s">
        <v>426</v>
      </c>
      <c r="F117" s="28">
        <v>1</v>
      </c>
      <c r="G117" s="37">
        <v>11</v>
      </c>
      <c r="H117" s="57"/>
      <c r="I117" s="60"/>
      <c r="J117" s="60"/>
      <c r="K117" s="25"/>
    </row>
    <row r="118" ht="18.9" customHeight="1" spans="1:11">
      <c r="A118" s="51"/>
      <c r="B118" s="51"/>
      <c r="C118" s="25" t="s">
        <v>20</v>
      </c>
      <c r="D118" s="26">
        <v>0.2</v>
      </c>
      <c r="E118" s="47" t="s">
        <v>488</v>
      </c>
      <c r="F118" s="28">
        <v>-1</v>
      </c>
      <c r="G118" s="37">
        <v>19</v>
      </c>
      <c r="H118" s="58"/>
      <c r="I118" s="61"/>
      <c r="J118" s="61"/>
      <c r="K118" s="25"/>
    </row>
    <row r="119" ht="18" customHeight="1" spans="1:11">
      <c r="A119" s="24" t="s">
        <v>111</v>
      </c>
      <c r="B119" s="24" t="s">
        <v>112</v>
      </c>
      <c r="C119" s="25" t="s">
        <v>14</v>
      </c>
      <c r="D119" s="26">
        <v>0.3</v>
      </c>
      <c r="E119" s="47" t="s">
        <v>338</v>
      </c>
      <c r="F119" s="28"/>
      <c r="G119" s="29">
        <f>0.3*RIGHT(E119,5)</f>
        <v>29.52</v>
      </c>
      <c r="H119" s="29"/>
      <c r="I119" s="37">
        <f>SUM(G119:G122)+H119</f>
        <v>102.52</v>
      </c>
      <c r="J119" s="37" t="e">
        <f>#REF!</f>
        <v>#REF!</v>
      </c>
      <c r="K119" s="25"/>
    </row>
    <row r="120" ht="65.1" customHeight="1" spans="1:11">
      <c r="A120" s="24"/>
      <c r="B120" s="24"/>
      <c r="C120" s="25" t="s">
        <v>94</v>
      </c>
      <c r="D120" s="26">
        <v>0.4</v>
      </c>
      <c r="E120" s="50" t="s">
        <v>113</v>
      </c>
      <c r="F120" s="28"/>
      <c r="G120" s="37">
        <v>40</v>
      </c>
      <c r="H120" s="29"/>
      <c r="I120" s="37"/>
      <c r="J120" s="37"/>
      <c r="K120" s="25"/>
    </row>
    <row r="121" ht="48" spans="1:11">
      <c r="A121" s="24"/>
      <c r="B121" s="24"/>
      <c r="C121" s="25" t="s">
        <v>18</v>
      </c>
      <c r="D121" s="26">
        <v>0.1</v>
      </c>
      <c r="E121" s="47" t="s">
        <v>499</v>
      </c>
      <c r="F121" s="28">
        <v>3</v>
      </c>
      <c r="G121" s="37">
        <v>13</v>
      </c>
      <c r="H121" s="29"/>
      <c r="I121" s="37"/>
      <c r="J121" s="37"/>
      <c r="K121" s="25"/>
    </row>
    <row r="122" ht="18" customHeight="1" spans="1:11">
      <c r="A122" s="24"/>
      <c r="B122" s="24"/>
      <c r="C122" s="25" t="s">
        <v>20</v>
      </c>
      <c r="D122" s="26">
        <v>0.2</v>
      </c>
      <c r="E122" s="47" t="s">
        <v>21</v>
      </c>
      <c r="F122" s="28"/>
      <c r="G122" s="37">
        <v>20</v>
      </c>
      <c r="H122" s="29"/>
      <c r="I122" s="37"/>
      <c r="J122" s="37"/>
      <c r="K122" s="25"/>
    </row>
    <row r="123" ht="18" customHeight="1" spans="1:11">
      <c r="A123" s="24" t="s">
        <v>115</v>
      </c>
      <c r="B123" s="24" t="s">
        <v>116</v>
      </c>
      <c r="C123" s="25" t="s">
        <v>14</v>
      </c>
      <c r="D123" s="26">
        <v>0.3</v>
      </c>
      <c r="E123" s="50" t="s">
        <v>484</v>
      </c>
      <c r="F123" s="28"/>
      <c r="G123" s="29">
        <f>0.3*RIGHT(E123,5)</f>
        <v>30.45</v>
      </c>
      <c r="H123" s="29"/>
      <c r="I123" s="37">
        <f>SUM(G123:G126)+H123</f>
        <v>100.45</v>
      </c>
      <c r="J123" s="37" t="e">
        <f>#REF!</f>
        <v>#REF!</v>
      </c>
      <c r="K123" s="25"/>
    </row>
    <row r="124" ht="39.9" customHeight="1" spans="1:11">
      <c r="A124" s="24"/>
      <c r="B124" s="24"/>
      <c r="C124" s="25" t="s">
        <v>94</v>
      </c>
      <c r="D124" s="26">
        <v>0.4</v>
      </c>
      <c r="E124" s="50" t="s">
        <v>117</v>
      </c>
      <c r="F124" s="28"/>
      <c r="G124" s="37">
        <v>40</v>
      </c>
      <c r="H124" s="29"/>
      <c r="I124" s="37"/>
      <c r="J124" s="37"/>
      <c r="K124" s="25"/>
    </row>
    <row r="125" ht="21" customHeight="1" spans="1:11">
      <c r="A125" s="24"/>
      <c r="B125" s="24"/>
      <c r="C125" s="25" t="s">
        <v>18</v>
      </c>
      <c r="D125" s="26">
        <v>0.1</v>
      </c>
      <c r="E125" s="47" t="s">
        <v>118</v>
      </c>
      <c r="F125" s="28"/>
      <c r="G125" s="37">
        <v>10</v>
      </c>
      <c r="H125" s="29"/>
      <c r="I125" s="37"/>
      <c r="J125" s="37"/>
      <c r="K125" s="25"/>
    </row>
    <row r="126" ht="18.9" customHeight="1" spans="1:11">
      <c r="A126" s="24"/>
      <c r="B126" s="24"/>
      <c r="C126" s="25" t="s">
        <v>20</v>
      </c>
      <c r="D126" s="26">
        <v>0.2</v>
      </c>
      <c r="E126" s="47" t="s">
        <v>21</v>
      </c>
      <c r="F126" s="28"/>
      <c r="G126" s="37">
        <v>20</v>
      </c>
      <c r="H126" s="29"/>
      <c r="I126" s="37"/>
      <c r="J126" s="37"/>
      <c r="K126" s="25"/>
    </row>
    <row r="127" ht="21" customHeight="1" spans="1:11">
      <c r="A127" s="24" t="s">
        <v>119</v>
      </c>
      <c r="B127" s="24" t="s">
        <v>120</v>
      </c>
      <c r="C127" s="25" t="s">
        <v>14</v>
      </c>
      <c r="D127" s="26">
        <v>0.3</v>
      </c>
      <c r="E127" s="47" t="s">
        <v>500</v>
      </c>
      <c r="F127" s="28"/>
      <c r="G127" s="29">
        <f>0.3*RIGHT(E127,5)</f>
        <v>30.03</v>
      </c>
      <c r="H127" s="29"/>
      <c r="I127" s="37">
        <f>SUM(G127:G130)+H127</f>
        <v>100.03</v>
      </c>
      <c r="J127" s="37" t="e">
        <f>#REF!</f>
        <v>#REF!</v>
      </c>
      <c r="K127" s="25"/>
    </row>
    <row r="128" ht="51" customHeight="1" spans="1:11">
      <c r="A128" s="24"/>
      <c r="B128" s="24"/>
      <c r="C128" s="25" t="s">
        <v>94</v>
      </c>
      <c r="D128" s="26">
        <v>0.4</v>
      </c>
      <c r="E128" s="50" t="s">
        <v>122</v>
      </c>
      <c r="F128" s="28"/>
      <c r="G128" s="37">
        <v>40</v>
      </c>
      <c r="H128" s="29"/>
      <c r="I128" s="37"/>
      <c r="J128" s="37"/>
      <c r="K128" s="25"/>
    </row>
    <row r="129" ht="27" customHeight="1" spans="1:11">
      <c r="A129" s="24"/>
      <c r="B129" s="24"/>
      <c r="C129" s="25" t="s">
        <v>18</v>
      </c>
      <c r="D129" s="26">
        <v>0.1</v>
      </c>
      <c r="E129" s="47" t="s">
        <v>501</v>
      </c>
      <c r="F129" s="28">
        <v>0</v>
      </c>
      <c r="G129" s="37">
        <v>10</v>
      </c>
      <c r="H129" s="29"/>
      <c r="I129" s="37"/>
      <c r="J129" s="37"/>
      <c r="K129" s="25"/>
    </row>
    <row r="130" ht="17.1" customHeight="1" spans="1:11">
      <c r="A130" s="24"/>
      <c r="B130" s="24"/>
      <c r="C130" s="25" t="s">
        <v>20</v>
      </c>
      <c r="D130" s="26">
        <v>0.2</v>
      </c>
      <c r="E130" s="47" t="s">
        <v>21</v>
      </c>
      <c r="F130" s="28"/>
      <c r="G130" s="37">
        <v>20</v>
      </c>
      <c r="H130" s="29"/>
      <c r="I130" s="37"/>
      <c r="J130" s="37"/>
      <c r="K130" s="25"/>
    </row>
    <row r="131" ht="18.9" customHeight="1" spans="1:11">
      <c r="A131" s="46" t="s">
        <v>124</v>
      </c>
      <c r="B131" s="24" t="s">
        <v>125</v>
      </c>
      <c r="C131" s="25" t="s">
        <v>14</v>
      </c>
      <c r="D131" s="26">
        <v>0.3</v>
      </c>
      <c r="E131" s="50" t="s">
        <v>80</v>
      </c>
      <c r="F131" s="28"/>
      <c r="G131" s="29">
        <f>0.3*RIGHT(E131,5)</f>
        <v>30.9</v>
      </c>
      <c r="H131" s="29"/>
      <c r="I131" s="37">
        <f>SUM(G131:G134)+H131</f>
        <v>101.9</v>
      </c>
      <c r="J131" s="37" t="e">
        <f>#REF!</f>
        <v>#REF!</v>
      </c>
      <c r="K131" s="25"/>
    </row>
    <row r="132" ht="60" spans="1:11">
      <c r="A132" s="49"/>
      <c r="B132" s="24"/>
      <c r="C132" s="25" t="s">
        <v>94</v>
      </c>
      <c r="D132" s="26">
        <v>0.4</v>
      </c>
      <c r="E132" s="50" t="s">
        <v>502</v>
      </c>
      <c r="F132" s="28">
        <v>0</v>
      </c>
      <c r="G132" s="37">
        <v>40</v>
      </c>
      <c r="H132" s="29"/>
      <c r="I132" s="37"/>
      <c r="J132" s="37"/>
      <c r="K132" s="25"/>
    </row>
    <row r="133" ht="27" customHeight="1" spans="1:11">
      <c r="A133" s="49"/>
      <c r="B133" s="24"/>
      <c r="C133" s="25" t="s">
        <v>18</v>
      </c>
      <c r="D133" s="26">
        <v>0.1</v>
      </c>
      <c r="E133" s="47" t="s">
        <v>503</v>
      </c>
      <c r="F133" s="28">
        <v>1</v>
      </c>
      <c r="G133" s="37">
        <v>11</v>
      </c>
      <c r="H133" s="29"/>
      <c r="I133" s="37"/>
      <c r="J133" s="37"/>
      <c r="K133" s="25"/>
    </row>
    <row r="134" ht="20.1" customHeight="1" spans="1:11">
      <c r="A134" s="51"/>
      <c r="B134" s="24"/>
      <c r="C134" s="25" t="s">
        <v>20</v>
      </c>
      <c r="D134" s="26">
        <v>0.2</v>
      </c>
      <c r="E134" s="47" t="s">
        <v>21</v>
      </c>
      <c r="F134" s="28">
        <v>0</v>
      </c>
      <c r="G134" s="37">
        <v>20</v>
      </c>
      <c r="H134" s="29"/>
      <c r="I134" s="37"/>
      <c r="J134" s="37"/>
      <c r="K134" s="25"/>
    </row>
    <row r="135" ht="18.9" customHeight="1" spans="1:11">
      <c r="A135" s="46" t="s">
        <v>124</v>
      </c>
      <c r="B135" s="24" t="s">
        <v>129</v>
      </c>
      <c r="C135" s="25" t="s">
        <v>14</v>
      </c>
      <c r="D135" s="26">
        <v>0.3</v>
      </c>
      <c r="E135" s="50" t="s">
        <v>80</v>
      </c>
      <c r="F135" s="28"/>
      <c r="G135" s="29">
        <f>0.3*RIGHT(E135,5)</f>
        <v>30.9</v>
      </c>
      <c r="H135" s="29"/>
      <c r="I135" s="37">
        <f>SUM(G135:G138)+H135</f>
        <v>101.9</v>
      </c>
      <c r="J135" s="37" t="e">
        <f>#REF!</f>
        <v>#REF!</v>
      </c>
      <c r="K135" s="25"/>
    </row>
    <row r="136" ht="60" spans="1:11">
      <c r="A136" s="49"/>
      <c r="B136" s="24"/>
      <c r="C136" s="25" t="s">
        <v>94</v>
      </c>
      <c r="D136" s="26">
        <v>0.4</v>
      </c>
      <c r="E136" s="50" t="s">
        <v>502</v>
      </c>
      <c r="F136" s="28">
        <v>0</v>
      </c>
      <c r="G136" s="37">
        <v>40</v>
      </c>
      <c r="H136" s="29"/>
      <c r="I136" s="37"/>
      <c r="J136" s="37"/>
      <c r="K136" s="25"/>
    </row>
    <row r="137" ht="24.9" customHeight="1" spans="1:11">
      <c r="A137" s="49"/>
      <c r="B137" s="24"/>
      <c r="C137" s="25" t="s">
        <v>18</v>
      </c>
      <c r="D137" s="26">
        <v>0.1</v>
      </c>
      <c r="E137" s="47" t="s">
        <v>503</v>
      </c>
      <c r="F137" s="28">
        <v>1</v>
      </c>
      <c r="G137" s="37">
        <v>11</v>
      </c>
      <c r="H137" s="29"/>
      <c r="I137" s="37"/>
      <c r="J137" s="37"/>
      <c r="K137" s="25"/>
    </row>
    <row r="138" ht="15.9" customHeight="1" spans="1:11">
      <c r="A138" s="51"/>
      <c r="B138" s="24"/>
      <c r="C138" s="25" t="s">
        <v>20</v>
      </c>
      <c r="D138" s="26">
        <v>0.2</v>
      </c>
      <c r="E138" s="47" t="s">
        <v>21</v>
      </c>
      <c r="F138" s="28">
        <v>0</v>
      </c>
      <c r="G138" s="37">
        <v>20</v>
      </c>
      <c r="H138" s="29"/>
      <c r="I138" s="37"/>
      <c r="J138" s="37"/>
      <c r="K138" s="25"/>
    </row>
    <row r="139" ht="20.1" customHeight="1" spans="1:11">
      <c r="A139" s="24" t="s">
        <v>130</v>
      </c>
      <c r="B139" s="24" t="s">
        <v>131</v>
      </c>
      <c r="C139" s="25" t="s">
        <v>14</v>
      </c>
      <c r="D139" s="26">
        <v>0.3</v>
      </c>
      <c r="E139" s="50" t="s">
        <v>464</v>
      </c>
      <c r="F139" s="28"/>
      <c r="G139" s="29">
        <f>0.3*RIGHT(E139,5)</f>
        <v>27.33</v>
      </c>
      <c r="H139" s="29"/>
      <c r="I139" s="37">
        <f>SUM(G139:G142)+H139</f>
        <v>98.33</v>
      </c>
      <c r="J139" s="37" t="e">
        <f>#REF!</f>
        <v>#REF!</v>
      </c>
      <c r="K139" s="25"/>
    </row>
    <row r="140" ht="45" customHeight="1" spans="1:11">
      <c r="A140" s="24"/>
      <c r="B140" s="24"/>
      <c r="C140" s="25" t="s">
        <v>94</v>
      </c>
      <c r="D140" s="26">
        <v>0.4</v>
      </c>
      <c r="E140" s="50" t="s">
        <v>273</v>
      </c>
      <c r="F140" s="28"/>
      <c r="G140" s="37">
        <v>40</v>
      </c>
      <c r="H140" s="29"/>
      <c r="I140" s="37"/>
      <c r="J140" s="37"/>
      <c r="K140" s="25"/>
    </row>
    <row r="141" ht="27" customHeight="1" spans="1:11">
      <c r="A141" s="24"/>
      <c r="B141" s="24"/>
      <c r="C141" s="25" t="s">
        <v>18</v>
      </c>
      <c r="D141" s="26">
        <v>0.1</v>
      </c>
      <c r="E141" s="47" t="s">
        <v>504</v>
      </c>
      <c r="F141" s="28">
        <v>1</v>
      </c>
      <c r="G141" s="37">
        <v>11</v>
      </c>
      <c r="H141" s="29"/>
      <c r="I141" s="37"/>
      <c r="J141" s="37"/>
      <c r="K141" s="25"/>
    </row>
    <row r="142" ht="15.9" customHeight="1" spans="1:11">
      <c r="A142" s="24"/>
      <c r="B142" s="24"/>
      <c r="C142" s="25" t="s">
        <v>20</v>
      </c>
      <c r="D142" s="26">
        <v>0.2</v>
      </c>
      <c r="E142" s="47" t="s">
        <v>21</v>
      </c>
      <c r="F142" s="28"/>
      <c r="G142" s="37">
        <v>20</v>
      </c>
      <c r="H142" s="29"/>
      <c r="I142" s="37"/>
      <c r="J142" s="37"/>
      <c r="K142" s="25"/>
    </row>
    <row r="143" ht="23.1" customHeight="1" spans="1:11">
      <c r="A143" s="24"/>
      <c r="B143" s="24" t="s">
        <v>133</v>
      </c>
      <c r="C143" s="25" t="s">
        <v>14</v>
      </c>
      <c r="D143" s="26">
        <v>0.3</v>
      </c>
      <c r="E143" s="50" t="s">
        <v>464</v>
      </c>
      <c r="F143" s="28"/>
      <c r="G143" s="29">
        <f>0.3*RIGHT(E143,5)</f>
        <v>27.33</v>
      </c>
      <c r="H143" s="29"/>
      <c r="I143" s="37">
        <f>SUM(G143:G146)+H143</f>
        <v>98.33</v>
      </c>
      <c r="J143" s="37" t="e">
        <f>#REF!</f>
        <v>#REF!</v>
      </c>
      <c r="K143" s="25"/>
    </row>
    <row r="144" ht="50.1" customHeight="1" spans="1:11">
      <c r="A144" s="24"/>
      <c r="B144" s="24"/>
      <c r="C144" s="25" t="s">
        <v>94</v>
      </c>
      <c r="D144" s="26">
        <v>0.4</v>
      </c>
      <c r="E144" s="50" t="s">
        <v>273</v>
      </c>
      <c r="F144" s="28"/>
      <c r="G144" s="37">
        <v>40</v>
      </c>
      <c r="H144" s="29"/>
      <c r="I144" s="37"/>
      <c r="J144" s="37"/>
      <c r="K144" s="25"/>
    </row>
    <row r="145" ht="23.1" customHeight="1" spans="1:11">
      <c r="A145" s="24"/>
      <c r="B145" s="24"/>
      <c r="C145" s="25" t="s">
        <v>18</v>
      </c>
      <c r="D145" s="26">
        <v>0.1</v>
      </c>
      <c r="E145" s="47" t="s">
        <v>504</v>
      </c>
      <c r="F145" s="28">
        <v>1</v>
      </c>
      <c r="G145" s="37">
        <v>11</v>
      </c>
      <c r="H145" s="29"/>
      <c r="I145" s="37"/>
      <c r="J145" s="37"/>
      <c r="K145" s="25"/>
    </row>
    <row r="146" ht="21" customHeight="1" spans="1:11">
      <c r="A146" s="24"/>
      <c r="B146" s="24"/>
      <c r="C146" s="25" t="s">
        <v>20</v>
      </c>
      <c r="D146" s="26">
        <v>0.2</v>
      </c>
      <c r="E146" s="47" t="s">
        <v>21</v>
      </c>
      <c r="F146" s="28"/>
      <c r="G146" s="37">
        <v>20</v>
      </c>
      <c r="H146" s="29"/>
      <c r="I146" s="37"/>
      <c r="J146" s="37"/>
      <c r="K146" s="25"/>
    </row>
    <row r="147" ht="18" customHeight="1" spans="1:11">
      <c r="A147" s="46" t="s">
        <v>135</v>
      </c>
      <c r="B147" s="24" t="s">
        <v>136</v>
      </c>
      <c r="C147" s="25" t="s">
        <v>14</v>
      </c>
      <c r="D147" s="26">
        <v>0.2</v>
      </c>
      <c r="E147" s="50" t="s">
        <v>80</v>
      </c>
      <c r="F147" s="28"/>
      <c r="G147" s="29">
        <f>0.2*RIGHT(E147,5)</f>
        <v>20.6</v>
      </c>
      <c r="H147" s="29"/>
      <c r="I147" s="37">
        <f>SUM(G147:G150)+H147</f>
        <v>100.6</v>
      </c>
      <c r="J147" s="37" t="e">
        <f>#REF!</f>
        <v>#REF!</v>
      </c>
      <c r="K147" s="25"/>
    </row>
    <row r="148" ht="27" customHeight="1" spans="1:11">
      <c r="A148" s="49"/>
      <c r="B148" s="24"/>
      <c r="C148" s="25" t="s">
        <v>94</v>
      </c>
      <c r="D148" s="26">
        <v>0.5</v>
      </c>
      <c r="E148" s="47" t="s">
        <v>102</v>
      </c>
      <c r="F148" s="28"/>
      <c r="G148" s="37">
        <v>50</v>
      </c>
      <c r="H148" s="29"/>
      <c r="I148" s="37"/>
      <c r="J148" s="37"/>
      <c r="K148" s="25"/>
    </row>
    <row r="149" ht="39" customHeight="1" spans="1:11">
      <c r="A149" s="49"/>
      <c r="B149" s="24"/>
      <c r="C149" s="25" t="s">
        <v>18</v>
      </c>
      <c r="D149" s="26">
        <v>0.1</v>
      </c>
      <c r="E149" s="47" t="s">
        <v>505</v>
      </c>
      <c r="F149" s="28">
        <v>0</v>
      </c>
      <c r="G149" s="37">
        <v>10</v>
      </c>
      <c r="H149" s="29"/>
      <c r="I149" s="37"/>
      <c r="J149" s="37"/>
      <c r="K149" s="25"/>
    </row>
    <row r="150" ht="18" customHeight="1" spans="1:11">
      <c r="A150" s="51"/>
      <c r="B150" s="24"/>
      <c r="C150" s="25" t="s">
        <v>20</v>
      </c>
      <c r="D150" s="26">
        <v>0.2</v>
      </c>
      <c r="E150" s="47" t="s">
        <v>21</v>
      </c>
      <c r="F150" s="28"/>
      <c r="G150" s="37">
        <v>20</v>
      </c>
      <c r="H150" s="29"/>
      <c r="I150" s="37"/>
      <c r="J150" s="37"/>
      <c r="K150" s="25"/>
    </row>
    <row r="151" ht="21" customHeight="1" spans="1:11">
      <c r="A151" s="46" t="s">
        <v>135</v>
      </c>
      <c r="B151" s="24" t="s">
        <v>138</v>
      </c>
      <c r="C151" s="25" t="s">
        <v>14</v>
      </c>
      <c r="D151" s="26">
        <v>0.2</v>
      </c>
      <c r="E151" s="50" t="s">
        <v>80</v>
      </c>
      <c r="F151" s="28"/>
      <c r="G151" s="29">
        <f>0.2*RIGHT(E151,5)</f>
        <v>20.6</v>
      </c>
      <c r="H151" s="29"/>
      <c r="I151" s="37">
        <f>SUM(G151:G154)+H151</f>
        <v>100.6</v>
      </c>
      <c r="J151" s="37" t="e">
        <f>#REF!</f>
        <v>#REF!</v>
      </c>
      <c r="K151" s="25"/>
    </row>
    <row r="152" ht="29.1" customHeight="1" spans="1:11">
      <c r="A152" s="49"/>
      <c r="B152" s="24"/>
      <c r="C152" s="25" t="s">
        <v>94</v>
      </c>
      <c r="D152" s="26">
        <v>0.5</v>
      </c>
      <c r="E152" s="47" t="s">
        <v>102</v>
      </c>
      <c r="F152" s="28"/>
      <c r="G152" s="37">
        <v>50</v>
      </c>
      <c r="H152" s="29"/>
      <c r="I152" s="37"/>
      <c r="J152" s="37"/>
      <c r="K152" s="25"/>
    </row>
    <row r="153" ht="39" customHeight="1" spans="1:11">
      <c r="A153" s="49"/>
      <c r="B153" s="24"/>
      <c r="C153" s="25" t="s">
        <v>18</v>
      </c>
      <c r="D153" s="26">
        <v>0.1</v>
      </c>
      <c r="E153" s="47" t="s">
        <v>505</v>
      </c>
      <c r="F153" s="28">
        <v>0</v>
      </c>
      <c r="G153" s="37">
        <v>10</v>
      </c>
      <c r="H153" s="29"/>
      <c r="I153" s="37"/>
      <c r="J153" s="37"/>
      <c r="K153" s="25"/>
    </row>
    <row r="154" ht="21" customHeight="1" spans="1:11">
      <c r="A154" s="51"/>
      <c r="B154" s="24"/>
      <c r="C154" s="25" t="s">
        <v>20</v>
      </c>
      <c r="D154" s="26">
        <v>0.2</v>
      </c>
      <c r="E154" s="47" t="s">
        <v>21</v>
      </c>
      <c r="F154" s="28"/>
      <c r="G154" s="37">
        <v>20</v>
      </c>
      <c r="H154" s="29"/>
      <c r="I154" s="37"/>
      <c r="J154" s="37"/>
      <c r="K154" s="25"/>
    </row>
    <row r="155" ht="21.9" customHeight="1" spans="1:11">
      <c r="A155" s="24" t="s">
        <v>139</v>
      </c>
      <c r="B155" s="24" t="s">
        <v>140</v>
      </c>
      <c r="C155" s="25" t="s">
        <v>14</v>
      </c>
      <c r="D155" s="26">
        <v>0.2</v>
      </c>
      <c r="E155" s="50" t="s">
        <v>168</v>
      </c>
      <c r="F155" s="28"/>
      <c r="G155" s="29">
        <f>0.2*RIGHT(E155,5)</f>
        <v>20</v>
      </c>
      <c r="H155" s="29"/>
      <c r="I155" s="37">
        <f>SUM(G155:G158)+H155</f>
        <v>100</v>
      </c>
      <c r="J155" s="37" t="e">
        <f>#REF!</f>
        <v>#REF!</v>
      </c>
      <c r="K155" s="25"/>
    </row>
    <row r="156" ht="24" customHeight="1" spans="1:11">
      <c r="A156" s="24"/>
      <c r="B156" s="24"/>
      <c r="C156" s="25" t="s">
        <v>94</v>
      </c>
      <c r="D156" s="26">
        <v>0.4</v>
      </c>
      <c r="E156" s="50" t="s">
        <v>141</v>
      </c>
      <c r="F156" s="28"/>
      <c r="G156" s="37">
        <v>40</v>
      </c>
      <c r="H156" s="29"/>
      <c r="I156" s="37"/>
      <c r="J156" s="37"/>
      <c r="K156" s="25"/>
    </row>
    <row r="157" ht="23.1" customHeight="1" spans="1:11">
      <c r="A157" s="24"/>
      <c r="B157" s="24"/>
      <c r="C157" s="25" t="s">
        <v>18</v>
      </c>
      <c r="D157" s="26">
        <v>0.2</v>
      </c>
      <c r="E157" s="47" t="s">
        <v>21</v>
      </c>
      <c r="F157" s="28"/>
      <c r="G157" s="37">
        <v>20</v>
      </c>
      <c r="H157" s="29"/>
      <c r="I157" s="37"/>
      <c r="J157" s="37"/>
      <c r="K157" s="25"/>
    </row>
    <row r="158" ht="21.9" customHeight="1" spans="1:11">
      <c r="A158" s="24"/>
      <c r="B158" s="24"/>
      <c r="C158" s="25" t="s">
        <v>20</v>
      </c>
      <c r="D158" s="26">
        <v>0.2</v>
      </c>
      <c r="E158" s="47" t="s">
        <v>21</v>
      </c>
      <c r="F158" s="28"/>
      <c r="G158" s="37">
        <v>20</v>
      </c>
      <c r="H158" s="29"/>
      <c r="I158" s="37"/>
      <c r="J158" s="37"/>
      <c r="K158" s="25"/>
    </row>
    <row r="159" ht="24" customHeight="1" spans="1:11">
      <c r="A159" s="24"/>
      <c r="B159" s="24" t="s">
        <v>142</v>
      </c>
      <c r="C159" s="25" t="s">
        <v>14</v>
      </c>
      <c r="D159" s="26">
        <v>0.2</v>
      </c>
      <c r="E159" s="50" t="s">
        <v>168</v>
      </c>
      <c r="F159" s="28"/>
      <c r="G159" s="29">
        <f>0.2*RIGHT(E159,5)</f>
        <v>20</v>
      </c>
      <c r="H159" s="29"/>
      <c r="I159" s="37">
        <f>SUM(G159:G162)+H159</f>
        <v>100</v>
      </c>
      <c r="J159" s="37" t="e">
        <f>#REF!</f>
        <v>#REF!</v>
      </c>
      <c r="K159" s="25"/>
    </row>
    <row r="160" ht="27.9" customHeight="1" spans="1:11">
      <c r="A160" s="24"/>
      <c r="B160" s="24"/>
      <c r="C160" s="25" t="s">
        <v>94</v>
      </c>
      <c r="D160" s="26">
        <v>0.4</v>
      </c>
      <c r="E160" s="50" t="s">
        <v>102</v>
      </c>
      <c r="F160" s="28"/>
      <c r="G160" s="37">
        <v>40</v>
      </c>
      <c r="H160" s="29"/>
      <c r="I160" s="37"/>
      <c r="J160" s="37"/>
      <c r="K160" s="25"/>
    </row>
    <row r="161" ht="21" customHeight="1" spans="1:11">
      <c r="A161" s="24"/>
      <c r="B161" s="24"/>
      <c r="C161" s="25" t="s">
        <v>18</v>
      </c>
      <c r="D161" s="26">
        <v>0.2</v>
      </c>
      <c r="E161" s="47" t="s">
        <v>21</v>
      </c>
      <c r="F161" s="28"/>
      <c r="G161" s="37">
        <v>20</v>
      </c>
      <c r="H161" s="29"/>
      <c r="I161" s="37"/>
      <c r="J161" s="37"/>
      <c r="K161" s="25"/>
    </row>
    <row r="162" ht="23.1" customHeight="1" spans="1:11">
      <c r="A162" s="24"/>
      <c r="B162" s="24"/>
      <c r="C162" s="25" t="s">
        <v>20</v>
      </c>
      <c r="D162" s="26">
        <v>0.2</v>
      </c>
      <c r="E162" s="47" t="s">
        <v>21</v>
      </c>
      <c r="F162" s="28"/>
      <c r="G162" s="37">
        <v>20</v>
      </c>
      <c r="H162" s="29"/>
      <c r="I162" s="37"/>
      <c r="J162" s="37"/>
      <c r="K162" s="25"/>
    </row>
    <row r="163" ht="24" customHeight="1" spans="1:11">
      <c r="A163" s="24" t="s">
        <v>143</v>
      </c>
      <c r="B163" s="24" t="s">
        <v>144</v>
      </c>
      <c r="C163" s="25" t="s">
        <v>14</v>
      </c>
      <c r="D163" s="26">
        <v>0.2</v>
      </c>
      <c r="E163" s="50" t="s">
        <v>437</v>
      </c>
      <c r="F163" s="28"/>
      <c r="G163" s="29">
        <f>0.2*RIGHT(E163,5)</f>
        <v>19.62</v>
      </c>
      <c r="H163" s="29"/>
      <c r="I163" s="37">
        <f>SUM(G163:G166)+H163</f>
        <v>99.62</v>
      </c>
      <c r="J163" s="37" t="e">
        <f>#REF!</f>
        <v>#REF!</v>
      </c>
      <c r="K163" s="25"/>
    </row>
    <row r="164" ht="27" customHeight="1" spans="1:11">
      <c r="A164" s="24"/>
      <c r="B164" s="24"/>
      <c r="C164" s="25" t="s">
        <v>94</v>
      </c>
      <c r="D164" s="26">
        <v>0.4</v>
      </c>
      <c r="E164" s="50" t="s">
        <v>102</v>
      </c>
      <c r="F164" s="28"/>
      <c r="G164" s="37">
        <v>40</v>
      </c>
      <c r="H164" s="29"/>
      <c r="I164" s="37"/>
      <c r="J164" s="37"/>
      <c r="K164" s="25"/>
    </row>
    <row r="165" ht="21.9" customHeight="1" spans="1:11">
      <c r="A165" s="24"/>
      <c r="B165" s="24"/>
      <c r="C165" s="25" t="s">
        <v>18</v>
      </c>
      <c r="D165" s="26">
        <v>0.2</v>
      </c>
      <c r="E165" s="47" t="s">
        <v>21</v>
      </c>
      <c r="F165" s="28"/>
      <c r="G165" s="37">
        <v>20</v>
      </c>
      <c r="H165" s="29"/>
      <c r="I165" s="37"/>
      <c r="J165" s="37"/>
      <c r="K165" s="25"/>
    </row>
    <row r="166" ht="20.1" customHeight="1" spans="1:11">
      <c r="A166" s="24"/>
      <c r="B166" s="24"/>
      <c r="C166" s="25" t="s">
        <v>20</v>
      </c>
      <c r="D166" s="26">
        <v>0.2</v>
      </c>
      <c r="E166" s="47" t="s">
        <v>21</v>
      </c>
      <c r="F166" s="28"/>
      <c r="G166" s="37">
        <v>20</v>
      </c>
      <c r="H166" s="29"/>
      <c r="I166" s="37"/>
      <c r="J166" s="37"/>
      <c r="K166" s="25"/>
    </row>
    <row r="167" ht="18" customHeight="1" spans="1:11">
      <c r="A167" s="24" t="s">
        <v>145</v>
      </c>
      <c r="B167" s="24" t="s">
        <v>146</v>
      </c>
      <c r="C167" s="25" t="s">
        <v>14</v>
      </c>
      <c r="D167" s="26">
        <v>0.2</v>
      </c>
      <c r="E167" s="50" t="s">
        <v>484</v>
      </c>
      <c r="F167" s="28"/>
      <c r="G167" s="29">
        <f>0.2*RIGHT(E167,5)</f>
        <v>20.3</v>
      </c>
      <c r="H167" s="29"/>
      <c r="I167" s="37">
        <f>SUM(G167:G170)+H167</f>
        <v>101.3</v>
      </c>
      <c r="J167" s="37" t="e">
        <f>#REF!</f>
        <v>#REF!</v>
      </c>
      <c r="K167" s="25"/>
    </row>
    <row r="168" ht="27" customHeight="1" spans="1:11">
      <c r="A168" s="24"/>
      <c r="B168" s="24"/>
      <c r="C168" s="25" t="s">
        <v>94</v>
      </c>
      <c r="D168" s="26">
        <v>0.4</v>
      </c>
      <c r="E168" s="50" t="s">
        <v>102</v>
      </c>
      <c r="F168" s="28"/>
      <c r="G168" s="37">
        <v>40</v>
      </c>
      <c r="H168" s="29"/>
      <c r="I168" s="37"/>
      <c r="J168" s="37"/>
      <c r="K168" s="25"/>
    </row>
    <row r="169" ht="18" customHeight="1" spans="1:11">
      <c r="A169" s="24"/>
      <c r="B169" s="24"/>
      <c r="C169" s="25" t="s">
        <v>18</v>
      </c>
      <c r="D169" s="26">
        <v>0.2</v>
      </c>
      <c r="E169" s="47" t="s">
        <v>506</v>
      </c>
      <c r="F169" s="28">
        <v>1</v>
      </c>
      <c r="G169" s="37">
        <v>21</v>
      </c>
      <c r="H169" s="29"/>
      <c r="I169" s="37"/>
      <c r="J169" s="37"/>
      <c r="K169" s="25"/>
    </row>
    <row r="170" ht="17.1" customHeight="1" spans="1:11">
      <c r="A170" s="24"/>
      <c r="B170" s="24"/>
      <c r="C170" s="25" t="s">
        <v>20</v>
      </c>
      <c r="D170" s="26">
        <v>0.2</v>
      </c>
      <c r="E170" s="47" t="s">
        <v>21</v>
      </c>
      <c r="F170" s="28"/>
      <c r="G170" s="37">
        <v>20</v>
      </c>
      <c r="H170" s="29"/>
      <c r="I170" s="37"/>
      <c r="J170" s="37"/>
      <c r="K170" s="25"/>
    </row>
    <row r="171" ht="21.9" customHeight="1" spans="1:11">
      <c r="A171" s="46" t="s">
        <v>148</v>
      </c>
      <c r="B171" s="24" t="s">
        <v>149</v>
      </c>
      <c r="C171" s="25" t="s">
        <v>14</v>
      </c>
      <c r="D171" s="26">
        <v>0.2</v>
      </c>
      <c r="E171" s="50" t="s">
        <v>472</v>
      </c>
      <c r="F171" s="28"/>
      <c r="G171" s="29">
        <f>0.2*RIGHT(E171,5)</f>
        <v>17.74</v>
      </c>
      <c r="H171" s="29"/>
      <c r="I171" s="37">
        <f>SUM(G171:G174)+H171</f>
        <v>97.74</v>
      </c>
      <c r="J171" s="37" t="e">
        <f>#REF!</f>
        <v>#REF!</v>
      </c>
      <c r="K171" s="25"/>
    </row>
    <row r="172" ht="60" spans="1:11">
      <c r="A172" s="49"/>
      <c r="B172" s="24"/>
      <c r="C172" s="25" t="s">
        <v>94</v>
      </c>
      <c r="D172" s="26">
        <v>0.4</v>
      </c>
      <c r="E172" s="50" t="s">
        <v>150</v>
      </c>
      <c r="F172" s="28"/>
      <c r="G172" s="37">
        <v>40</v>
      </c>
      <c r="H172" s="29"/>
      <c r="I172" s="37"/>
      <c r="J172" s="37"/>
      <c r="K172" s="25"/>
    </row>
    <row r="173" ht="18" customHeight="1" spans="1:11">
      <c r="A173" s="49"/>
      <c r="B173" s="24"/>
      <c r="C173" s="25" t="s">
        <v>18</v>
      </c>
      <c r="D173" s="26">
        <v>0.2</v>
      </c>
      <c r="E173" s="47" t="s">
        <v>21</v>
      </c>
      <c r="F173" s="28"/>
      <c r="G173" s="37">
        <v>20</v>
      </c>
      <c r="H173" s="29"/>
      <c r="I173" s="37"/>
      <c r="J173" s="37"/>
      <c r="K173" s="25"/>
    </row>
    <row r="174" ht="18" customHeight="1" spans="1:11">
      <c r="A174" s="49"/>
      <c r="B174" s="24"/>
      <c r="C174" s="25" t="s">
        <v>20</v>
      </c>
      <c r="D174" s="26">
        <v>0.2</v>
      </c>
      <c r="E174" s="47" t="s">
        <v>21</v>
      </c>
      <c r="F174" s="28"/>
      <c r="G174" s="37">
        <v>20</v>
      </c>
      <c r="H174" s="29"/>
      <c r="I174" s="37"/>
      <c r="J174" s="37"/>
      <c r="K174" s="25"/>
    </row>
    <row r="175" ht="18" customHeight="1" spans="1:11">
      <c r="A175" s="49"/>
      <c r="B175" s="46" t="s">
        <v>364</v>
      </c>
      <c r="C175" s="25" t="s">
        <v>14</v>
      </c>
      <c r="D175" s="26">
        <v>0.2</v>
      </c>
      <c r="E175" s="50" t="s">
        <v>472</v>
      </c>
      <c r="F175" s="28"/>
      <c r="G175" s="29">
        <f>0.2*RIGHT(E175,5)</f>
        <v>17.74</v>
      </c>
      <c r="H175" s="56"/>
      <c r="I175" s="37">
        <f>SUM(G175:G178)+H175</f>
        <v>97.74</v>
      </c>
      <c r="J175" s="59" t="e">
        <f>#REF!</f>
        <v>#REF!</v>
      </c>
      <c r="K175" s="25"/>
    </row>
    <row r="176" ht="60" spans="1:11">
      <c r="A176" s="49"/>
      <c r="B176" s="49"/>
      <c r="C176" s="25" t="s">
        <v>94</v>
      </c>
      <c r="D176" s="26">
        <v>0.4</v>
      </c>
      <c r="E176" s="50" t="s">
        <v>150</v>
      </c>
      <c r="F176" s="28"/>
      <c r="G176" s="37">
        <v>40</v>
      </c>
      <c r="H176" s="57"/>
      <c r="I176" s="37"/>
      <c r="J176" s="60"/>
      <c r="K176" s="25"/>
    </row>
    <row r="177" ht="18" customHeight="1" spans="1:11">
      <c r="A177" s="49"/>
      <c r="B177" s="49"/>
      <c r="C177" s="25" t="s">
        <v>18</v>
      </c>
      <c r="D177" s="26">
        <v>0.2</v>
      </c>
      <c r="E177" s="47" t="s">
        <v>21</v>
      </c>
      <c r="F177" s="28"/>
      <c r="G177" s="37">
        <v>20</v>
      </c>
      <c r="H177" s="57"/>
      <c r="I177" s="37"/>
      <c r="J177" s="60"/>
      <c r="K177" s="25"/>
    </row>
    <row r="178" ht="18" customHeight="1" spans="1:11">
      <c r="A178" s="51"/>
      <c r="B178" s="51"/>
      <c r="C178" s="25" t="s">
        <v>20</v>
      </c>
      <c r="D178" s="26">
        <v>0.2</v>
      </c>
      <c r="E178" s="47" t="s">
        <v>21</v>
      </c>
      <c r="F178" s="28"/>
      <c r="G178" s="37">
        <v>20</v>
      </c>
      <c r="H178" s="58"/>
      <c r="I178" s="37"/>
      <c r="J178" s="61"/>
      <c r="K178" s="25"/>
    </row>
    <row r="179" ht="23.1" customHeight="1" spans="1:11">
      <c r="A179" s="24" t="s">
        <v>151</v>
      </c>
      <c r="B179" s="24" t="s">
        <v>152</v>
      </c>
      <c r="C179" s="25" t="s">
        <v>14</v>
      </c>
      <c r="D179" s="26">
        <v>0.2</v>
      </c>
      <c r="E179" s="50" t="s">
        <v>472</v>
      </c>
      <c r="F179" s="28"/>
      <c r="G179" s="29">
        <f>0.2*RIGHT(E179,5)</f>
        <v>17.74</v>
      </c>
      <c r="H179" s="29"/>
      <c r="I179" s="37">
        <f>SUM(G179:G182)+H179</f>
        <v>97.74</v>
      </c>
      <c r="J179" s="37" t="e">
        <f>#REF!</f>
        <v>#REF!</v>
      </c>
      <c r="K179" s="25"/>
    </row>
    <row r="180" ht="30.9" customHeight="1" spans="1:11">
      <c r="A180" s="24"/>
      <c r="B180" s="24"/>
      <c r="C180" s="25" t="s">
        <v>94</v>
      </c>
      <c r="D180" s="26">
        <v>0.5</v>
      </c>
      <c r="E180" s="50" t="s">
        <v>153</v>
      </c>
      <c r="F180" s="28"/>
      <c r="G180" s="37">
        <v>50</v>
      </c>
      <c r="H180" s="29"/>
      <c r="I180" s="37"/>
      <c r="J180" s="37"/>
      <c r="K180" s="25"/>
    </row>
    <row r="181" ht="27" customHeight="1" spans="1:11">
      <c r="A181" s="24"/>
      <c r="B181" s="24"/>
      <c r="C181" s="25" t="s">
        <v>18</v>
      </c>
      <c r="D181" s="26">
        <v>0.1</v>
      </c>
      <c r="E181" s="47" t="s">
        <v>365</v>
      </c>
      <c r="F181" s="28"/>
      <c r="G181" s="37">
        <v>10</v>
      </c>
      <c r="H181" s="29"/>
      <c r="I181" s="37"/>
      <c r="J181" s="37"/>
      <c r="K181" s="25"/>
    </row>
    <row r="182" ht="18" customHeight="1" spans="1:11">
      <c r="A182" s="24"/>
      <c r="B182" s="24"/>
      <c r="C182" s="25" t="s">
        <v>20</v>
      </c>
      <c r="D182" s="26">
        <v>0.2</v>
      </c>
      <c r="E182" s="47" t="s">
        <v>21</v>
      </c>
      <c r="F182" s="28"/>
      <c r="G182" s="37">
        <v>20</v>
      </c>
      <c r="H182" s="29"/>
      <c r="I182" s="37"/>
      <c r="J182" s="37"/>
      <c r="K182" s="25"/>
    </row>
    <row r="183" ht="20.1" customHeight="1" spans="1:11">
      <c r="A183" s="24" t="s">
        <v>155</v>
      </c>
      <c r="B183" s="24" t="s">
        <v>156</v>
      </c>
      <c r="C183" s="25" t="s">
        <v>14</v>
      </c>
      <c r="D183" s="26">
        <v>0.2</v>
      </c>
      <c r="E183" s="50" t="s">
        <v>489</v>
      </c>
      <c r="F183" s="28"/>
      <c r="G183" s="29">
        <f>0.2*RIGHT(E183,5)</f>
        <v>18.594</v>
      </c>
      <c r="H183" s="29"/>
      <c r="I183" s="37">
        <f>SUM(G183:G186)+H183</f>
        <v>98.594</v>
      </c>
      <c r="J183" s="37" t="e">
        <f>#REF!</f>
        <v>#REF!</v>
      </c>
      <c r="K183" s="25"/>
    </row>
    <row r="184" ht="26.1" customHeight="1" spans="1:11">
      <c r="A184" s="24"/>
      <c r="B184" s="24"/>
      <c r="C184" s="25" t="s">
        <v>94</v>
      </c>
      <c r="D184" s="26">
        <v>0.5</v>
      </c>
      <c r="E184" s="47" t="s">
        <v>102</v>
      </c>
      <c r="F184" s="28"/>
      <c r="G184" s="37">
        <v>50</v>
      </c>
      <c r="H184" s="29"/>
      <c r="I184" s="37"/>
      <c r="J184" s="37"/>
      <c r="K184" s="25"/>
    </row>
    <row r="185" ht="18" customHeight="1" spans="1:11">
      <c r="A185" s="24"/>
      <c r="B185" s="24"/>
      <c r="C185" s="25" t="s">
        <v>18</v>
      </c>
      <c r="D185" s="26">
        <v>0.1</v>
      </c>
      <c r="E185" s="47" t="s">
        <v>21</v>
      </c>
      <c r="F185" s="28"/>
      <c r="G185" s="37">
        <v>10</v>
      </c>
      <c r="H185" s="29"/>
      <c r="I185" s="37"/>
      <c r="J185" s="37"/>
      <c r="K185" s="25"/>
    </row>
    <row r="186" ht="15.9" customHeight="1" spans="1:11">
      <c r="A186" s="24"/>
      <c r="B186" s="24"/>
      <c r="C186" s="25" t="s">
        <v>20</v>
      </c>
      <c r="D186" s="26">
        <v>0.2</v>
      </c>
      <c r="E186" s="47" t="s">
        <v>21</v>
      </c>
      <c r="F186" s="28"/>
      <c r="G186" s="37">
        <v>20</v>
      </c>
      <c r="H186" s="29"/>
      <c r="I186" s="37"/>
      <c r="J186" s="37"/>
      <c r="K186" s="25"/>
    </row>
    <row r="187" ht="21" customHeight="1" spans="1:11">
      <c r="A187" s="24"/>
      <c r="B187" s="24" t="s">
        <v>157</v>
      </c>
      <c r="C187" s="25" t="s">
        <v>14</v>
      </c>
      <c r="D187" s="26">
        <v>0.2</v>
      </c>
      <c r="E187" s="50" t="s">
        <v>489</v>
      </c>
      <c r="F187" s="28"/>
      <c r="G187" s="29">
        <f>0.2*RIGHT(E187,5)</f>
        <v>18.594</v>
      </c>
      <c r="H187" s="29"/>
      <c r="I187" s="37">
        <f>SUM(G187:G190)+H187</f>
        <v>98.594</v>
      </c>
      <c r="J187" s="37" t="e">
        <f>#REF!</f>
        <v>#REF!</v>
      </c>
      <c r="K187" s="25"/>
    </row>
    <row r="188" ht="32.1" customHeight="1" spans="1:11">
      <c r="A188" s="24"/>
      <c r="B188" s="24"/>
      <c r="C188" s="25" t="s">
        <v>94</v>
      </c>
      <c r="D188" s="26">
        <v>0.5</v>
      </c>
      <c r="E188" s="47" t="s">
        <v>102</v>
      </c>
      <c r="F188" s="28"/>
      <c r="G188" s="37">
        <v>50</v>
      </c>
      <c r="H188" s="29"/>
      <c r="I188" s="37"/>
      <c r="J188" s="37"/>
      <c r="K188" s="25"/>
    </row>
    <row r="189" ht="21.9" customHeight="1" spans="1:11">
      <c r="A189" s="24"/>
      <c r="B189" s="24"/>
      <c r="C189" s="25" t="s">
        <v>18</v>
      </c>
      <c r="D189" s="26">
        <v>0.1</v>
      </c>
      <c r="E189" s="47" t="s">
        <v>21</v>
      </c>
      <c r="F189" s="28"/>
      <c r="G189" s="37">
        <v>10</v>
      </c>
      <c r="H189" s="29"/>
      <c r="I189" s="37"/>
      <c r="J189" s="37"/>
      <c r="K189" s="25"/>
    </row>
    <row r="190" ht="18.9" customHeight="1" spans="1:11">
      <c r="A190" s="24"/>
      <c r="B190" s="24"/>
      <c r="C190" s="25" t="s">
        <v>20</v>
      </c>
      <c r="D190" s="26">
        <v>0.2</v>
      </c>
      <c r="E190" s="47" t="s">
        <v>21</v>
      </c>
      <c r="F190" s="28"/>
      <c r="G190" s="37">
        <v>20</v>
      </c>
      <c r="H190" s="29"/>
      <c r="I190" s="37"/>
      <c r="J190" s="37"/>
      <c r="K190" s="25"/>
    </row>
    <row r="191" ht="21" customHeight="1" spans="1:11">
      <c r="A191" s="24" t="s">
        <v>158</v>
      </c>
      <c r="B191" s="24" t="s">
        <v>159</v>
      </c>
      <c r="C191" s="25" t="s">
        <v>14</v>
      </c>
      <c r="D191" s="26">
        <v>0.2</v>
      </c>
      <c r="E191" s="50" t="s">
        <v>489</v>
      </c>
      <c r="F191" s="28"/>
      <c r="G191" s="29">
        <f>0.2*RIGHT(E191,5)</f>
        <v>18.594</v>
      </c>
      <c r="H191" s="29"/>
      <c r="I191" s="37">
        <f>G191+G192+G193+H191</f>
        <v>98.594</v>
      </c>
      <c r="J191" s="37" t="e">
        <f>#REF!</f>
        <v>#REF!</v>
      </c>
      <c r="K191" s="25"/>
    </row>
    <row r="192" ht="23.1" customHeight="1" spans="1:11">
      <c r="A192" s="24"/>
      <c r="B192" s="24"/>
      <c r="C192" s="25" t="s">
        <v>94</v>
      </c>
      <c r="D192" s="26">
        <v>0.6</v>
      </c>
      <c r="E192" s="47" t="s">
        <v>102</v>
      </c>
      <c r="F192" s="28"/>
      <c r="G192" s="37">
        <v>60</v>
      </c>
      <c r="H192" s="29"/>
      <c r="I192" s="37"/>
      <c r="J192" s="37"/>
      <c r="K192" s="25"/>
    </row>
    <row r="193" ht="20.1" customHeight="1" spans="1:11">
      <c r="A193" s="24"/>
      <c r="B193" s="24"/>
      <c r="C193" s="25" t="s">
        <v>160</v>
      </c>
      <c r="D193" s="26">
        <v>0.2</v>
      </c>
      <c r="E193" s="47" t="s">
        <v>21</v>
      </c>
      <c r="F193" s="28"/>
      <c r="G193" s="37">
        <v>20</v>
      </c>
      <c r="H193" s="29"/>
      <c r="I193" s="37"/>
      <c r="J193" s="37"/>
      <c r="K193" s="25"/>
    </row>
    <row r="194" ht="21" customHeight="1" spans="1:11">
      <c r="A194" s="24" t="s">
        <v>161</v>
      </c>
      <c r="B194" s="24" t="s">
        <v>162</v>
      </c>
      <c r="C194" s="25" t="s">
        <v>14</v>
      </c>
      <c r="D194" s="26">
        <v>0.2</v>
      </c>
      <c r="E194" s="50" t="s">
        <v>168</v>
      </c>
      <c r="F194" s="28"/>
      <c r="G194" s="29">
        <f>0.2*RIGHT(E194,5)</f>
        <v>20</v>
      </c>
      <c r="H194" s="29"/>
      <c r="I194" s="37">
        <f>SUM(G194:G197)+H194</f>
        <v>100</v>
      </c>
      <c r="J194" s="37" t="e">
        <f>#REF!</f>
        <v>#REF!</v>
      </c>
      <c r="K194" s="25"/>
    </row>
    <row r="195" ht="26.1" customHeight="1" spans="1:11">
      <c r="A195" s="24"/>
      <c r="B195" s="24"/>
      <c r="C195" s="25" t="s">
        <v>94</v>
      </c>
      <c r="D195" s="26">
        <v>0.5</v>
      </c>
      <c r="E195" s="47" t="s">
        <v>102</v>
      </c>
      <c r="F195" s="28"/>
      <c r="G195" s="37">
        <v>50</v>
      </c>
      <c r="H195" s="29"/>
      <c r="I195" s="37"/>
      <c r="J195" s="37"/>
      <c r="K195" s="25"/>
    </row>
    <row r="196" ht="18.9" customHeight="1" spans="1:11">
      <c r="A196" s="24"/>
      <c r="B196" s="24"/>
      <c r="C196" s="25" t="s">
        <v>18</v>
      </c>
      <c r="D196" s="26">
        <v>0.1</v>
      </c>
      <c r="E196" s="47" t="s">
        <v>21</v>
      </c>
      <c r="F196" s="28"/>
      <c r="G196" s="37">
        <v>10</v>
      </c>
      <c r="H196" s="29"/>
      <c r="I196" s="37"/>
      <c r="J196" s="37"/>
      <c r="K196" s="25"/>
    </row>
    <row r="197" ht="21" customHeight="1" spans="1:11">
      <c r="A197" s="24"/>
      <c r="B197" s="24"/>
      <c r="C197" s="25" t="s">
        <v>20</v>
      </c>
      <c r="D197" s="26">
        <v>0.2</v>
      </c>
      <c r="E197" s="47" t="s">
        <v>21</v>
      </c>
      <c r="F197" s="28"/>
      <c r="G197" s="37">
        <v>20</v>
      </c>
      <c r="H197" s="29"/>
      <c r="I197" s="37"/>
      <c r="J197" s="37"/>
      <c r="K197" s="25"/>
    </row>
    <row r="198" ht="20.1" customHeight="1" spans="1:11">
      <c r="A198" s="24" t="s">
        <v>163</v>
      </c>
      <c r="B198" s="24" t="s">
        <v>164</v>
      </c>
      <c r="C198" s="25" t="s">
        <v>14</v>
      </c>
      <c r="D198" s="26">
        <v>0.2</v>
      </c>
      <c r="E198" s="47" t="s">
        <v>347</v>
      </c>
      <c r="F198" s="28"/>
      <c r="G198" s="29">
        <f>0.2*RIGHT(E198,5)</f>
        <v>19.22</v>
      </c>
      <c r="H198" s="29"/>
      <c r="I198" s="37">
        <f>SUM(G198:G201)+H198</f>
        <v>99.22</v>
      </c>
      <c r="J198" s="37" t="e">
        <f>#REF!</f>
        <v>#REF!</v>
      </c>
      <c r="K198" s="25"/>
    </row>
    <row r="199" ht="24" customHeight="1" spans="1:11">
      <c r="A199" s="24"/>
      <c r="B199" s="24"/>
      <c r="C199" s="25" t="s">
        <v>94</v>
      </c>
      <c r="D199" s="26">
        <v>0.5</v>
      </c>
      <c r="E199" s="47" t="s">
        <v>102</v>
      </c>
      <c r="F199" s="28"/>
      <c r="G199" s="37">
        <v>50</v>
      </c>
      <c r="H199" s="29"/>
      <c r="I199" s="37"/>
      <c r="J199" s="37"/>
      <c r="K199" s="25"/>
    </row>
    <row r="200" ht="18.9" customHeight="1" spans="1:11">
      <c r="A200" s="24"/>
      <c r="B200" s="24"/>
      <c r="C200" s="25" t="s">
        <v>18</v>
      </c>
      <c r="D200" s="26">
        <v>0.1</v>
      </c>
      <c r="E200" s="47" t="s">
        <v>21</v>
      </c>
      <c r="F200" s="28"/>
      <c r="G200" s="37">
        <v>10</v>
      </c>
      <c r="H200" s="29"/>
      <c r="I200" s="37"/>
      <c r="J200" s="37"/>
      <c r="K200" s="25"/>
    </row>
    <row r="201" ht="15.9" customHeight="1" spans="1:11">
      <c r="A201" s="24"/>
      <c r="B201" s="24"/>
      <c r="C201" s="25" t="s">
        <v>20</v>
      </c>
      <c r="D201" s="26">
        <v>0.2</v>
      </c>
      <c r="E201" s="47" t="s">
        <v>21</v>
      </c>
      <c r="F201" s="28"/>
      <c r="G201" s="37">
        <v>20</v>
      </c>
      <c r="H201" s="29"/>
      <c r="I201" s="37"/>
      <c r="J201" s="37"/>
      <c r="K201" s="25"/>
    </row>
    <row r="202" ht="21" customHeight="1" spans="1:11">
      <c r="A202" s="24"/>
      <c r="B202" s="24" t="s">
        <v>165</v>
      </c>
      <c r="C202" s="25" t="s">
        <v>14</v>
      </c>
      <c r="D202" s="26">
        <v>0.2</v>
      </c>
      <c r="E202" s="47" t="s">
        <v>347</v>
      </c>
      <c r="F202" s="28"/>
      <c r="G202" s="29">
        <f>0.2*RIGHT(E202,5)</f>
        <v>19.22</v>
      </c>
      <c r="H202" s="29"/>
      <c r="I202" s="37">
        <f>SUM(G202:G205)+H202</f>
        <v>99.22</v>
      </c>
      <c r="J202" s="37" t="e">
        <f>#REF!</f>
        <v>#REF!</v>
      </c>
      <c r="K202" s="25"/>
    </row>
    <row r="203" ht="24.9" customHeight="1" spans="1:11">
      <c r="A203" s="24"/>
      <c r="B203" s="24"/>
      <c r="C203" s="25" t="s">
        <v>94</v>
      </c>
      <c r="D203" s="26">
        <v>0.5</v>
      </c>
      <c r="E203" s="47" t="s">
        <v>102</v>
      </c>
      <c r="F203" s="28"/>
      <c r="G203" s="37">
        <v>50</v>
      </c>
      <c r="H203" s="29"/>
      <c r="I203" s="37"/>
      <c r="J203" s="37"/>
      <c r="K203" s="25"/>
    </row>
    <row r="204" ht="18" customHeight="1" spans="1:11">
      <c r="A204" s="24"/>
      <c r="B204" s="24"/>
      <c r="C204" s="25" t="s">
        <v>18</v>
      </c>
      <c r="D204" s="26">
        <v>0.1</v>
      </c>
      <c r="E204" s="47" t="s">
        <v>21</v>
      </c>
      <c r="F204" s="28"/>
      <c r="G204" s="37">
        <v>10</v>
      </c>
      <c r="H204" s="29"/>
      <c r="I204" s="37"/>
      <c r="J204" s="37"/>
      <c r="K204" s="25"/>
    </row>
    <row r="205" ht="17.1" customHeight="1" spans="1:11">
      <c r="A205" s="24"/>
      <c r="B205" s="24"/>
      <c r="C205" s="25" t="s">
        <v>20</v>
      </c>
      <c r="D205" s="26">
        <v>0.2</v>
      </c>
      <c r="E205" s="47" t="s">
        <v>21</v>
      </c>
      <c r="F205" s="28"/>
      <c r="G205" s="37">
        <v>20</v>
      </c>
      <c r="H205" s="29"/>
      <c r="I205" s="37"/>
      <c r="J205" s="37"/>
      <c r="K205" s="25"/>
    </row>
    <row r="206" ht="21" customHeight="1" spans="1:11">
      <c r="A206" s="24" t="s">
        <v>166</v>
      </c>
      <c r="B206" s="24" t="s">
        <v>167</v>
      </c>
      <c r="C206" s="25" t="s">
        <v>14</v>
      </c>
      <c r="D206" s="26">
        <v>0.2</v>
      </c>
      <c r="E206" s="50" t="s">
        <v>168</v>
      </c>
      <c r="F206" s="28"/>
      <c r="G206" s="29">
        <f>0.2*RIGHT(E206,5)</f>
        <v>20</v>
      </c>
      <c r="H206" s="29"/>
      <c r="I206" s="37">
        <f>G206+G207+G208+H206</f>
        <v>100</v>
      </c>
      <c r="J206" s="37" t="e">
        <f>#REF!</f>
        <v>#REF!</v>
      </c>
      <c r="K206" s="25"/>
    </row>
    <row r="207" ht="24.9" customHeight="1" spans="1:11">
      <c r="A207" s="24"/>
      <c r="B207" s="24"/>
      <c r="C207" s="25" t="s">
        <v>94</v>
      </c>
      <c r="D207" s="26">
        <v>0.6</v>
      </c>
      <c r="E207" s="47" t="s">
        <v>102</v>
      </c>
      <c r="F207" s="28"/>
      <c r="G207" s="37">
        <v>60</v>
      </c>
      <c r="H207" s="29"/>
      <c r="I207" s="37"/>
      <c r="J207" s="37"/>
      <c r="K207" s="25"/>
    </row>
    <row r="208" ht="15" customHeight="1" spans="1:11">
      <c r="A208" s="24"/>
      <c r="B208" s="24"/>
      <c r="C208" s="25" t="s">
        <v>160</v>
      </c>
      <c r="D208" s="26">
        <v>0.2</v>
      </c>
      <c r="E208" s="47" t="s">
        <v>21</v>
      </c>
      <c r="F208" s="28"/>
      <c r="G208" s="37">
        <v>20</v>
      </c>
      <c r="H208" s="29"/>
      <c r="I208" s="37"/>
      <c r="J208" s="37"/>
      <c r="K208" s="25"/>
    </row>
    <row r="209" ht="18" customHeight="1" spans="1:11">
      <c r="A209" s="24" t="s">
        <v>169</v>
      </c>
      <c r="B209" s="24" t="s">
        <v>170</v>
      </c>
      <c r="C209" s="25" t="s">
        <v>14</v>
      </c>
      <c r="D209" s="26">
        <v>0.2</v>
      </c>
      <c r="E209" s="50" t="s">
        <v>347</v>
      </c>
      <c r="F209" s="28"/>
      <c r="G209" s="29">
        <f>0.2*RIGHT(E209,5)</f>
        <v>19.22</v>
      </c>
      <c r="H209" s="29"/>
      <c r="I209" s="37">
        <f>SUM(G209:G212)+H209</f>
        <v>98.22</v>
      </c>
      <c r="J209" s="37" t="e">
        <f>#REF!</f>
        <v>#REF!</v>
      </c>
      <c r="K209" s="25"/>
    </row>
    <row r="210" ht="24" customHeight="1" spans="1:11">
      <c r="A210" s="24"/>
      <c r="B210" s="24"/>
      <c r="C210" s="25" t="s">
        <v>94</v>
      </c>
      <c r="D210" s="26">
        <v>0.5</v>
      </c>
      <c r="E210" s="47" t="s">
        <v>102</v>
      </c>
      <c r="F210" s="28"/>
      <c r="G210" s="37">
        <v>50</v>
      </c>
      <c r="H210" s="29"/>
      <c r="I210" s="37"/>
      <c r="J210" s="37"/>
      <c r="K210" s="25"/>
    </row>
    <row r="211" ht="18.9" customHeight="1" spans="1:11">
      <c r="A211" s="24"/>
      <c r="B211" s="24"/>
      <c r="C211" s="25" t="s">
        <v>18</v>
      </c>
      <c r="D211" s="26">
        <v>0.1</v>
      </c>
      <c r="E211" s="50" t="s">
        <v>507</v>
      </c>
      <c r="F211" s="28">
        <v>-1</v>
      </c>
      <c r="G211" s="37">
        <v>9</v>
      </c>
      <c r="H211" s="29"/>
      <c r="I211" s="37"/>
      <c r="J211" s="37"/>
      <c r="K211" s="25"/>
    </row>
    <row r="212" ht="15.9" customHeight="1" spans="1:11">
      <c r="A212" s="24"/>
      <c r="B212" s="24"/>
      <c r="C212" s="25" t="s">
        <v>20</v>
      </c>
      <c r="D212" s="26">
        <v>0.2</v>
      </c>
      <c r="E212" s="47" t="s">
        <v>21</v>
      </c>
      <c r="F212" s="28"/>
      <c r="G212" s="37">
        <v>20</v>
      </c>
      <c r="H212" s="29"/>
      <c r="I212" s="37"/>
      <c r="J212" s="37"/>
      <c r="K212" s="25"/>
    </row>
    <row r="213" ht="18" customHeight="1" spans="1:11">
      <c r="A213" s="24"/>
      <c r="B213" s="24" t="s">
        <v>172</v>
      </c>
      <c r="C213" s="25" t="s">
        <v>14</v>
      </c>
      <c r="D213" s="26">
        <v>0.2</v>
      </c>
      <c r="E213" s="50" t="s">
        <v>347</v>
      </c>
      <c r="F213" s="28"/>
      <c r="G213" s="29">
        <f>0.2*RIGHT(E213,5)</f>
        <v>19.22</v>
      </c>
      <c r="H213" s="29"/>
      <c r="I213" s="37">
        <f>SUM(G213:G216)+H213</f>
        <v>98.22</v>
      </c>
      <c r="J213" s="37" t="e">
        <f>#REF!</f>
        <v>#REF!</v>
      </c>
      <c r="K213" s="25"/>
    </row>
    <row r="214" ht="23.1" customHeight="1" spans="1:11">
      <c r="A214" s="24"/>
      <c r="B214" s="24"/>
      <c r="C214" s="25" t="s">
        <v>94</v>
      </c>
      <c r="D214" s="26">
        <v>0.5</v>
      </c>
      <c r="E214" s="47" t="s">
        <v>102</v>
      </c>
      <c r="F214" s="28"/>
      <c r="G214" s="37">
        <v>50</v>
      </c>
      <c r="H214" s="29"/>
      <c r="I214" s="37"/>
      <c r="J214" s="37"/>
      <c r="K214" s="25"/>
    </row>
    <row r="215" ht="17.1" customHeight="1" spans="1:11">
      <c r="A215" s="24"/>
      <c r="B215" s="24"/>
      <c r="C215" s="25" t="s">
        <v>18</v>
      </c>
      <c r="D215" s="26">
        <v>0.1</v>
      </c>
      <c r="E215" s="50" t="s">
        <v>507</v>
      </c>
      <c r="F215" s="28">
        <v>-1</v>
      </c>
      <c r="G215" s="37">
        <v>9</v>
      </c>
      <c r="H215" s="29"/>
      <c r="I215" s="37"/>
      <c r="J215" s="37"/>
      <c r="K215" s="25"/>
    </row>
    <row r="216" ht="14.1" customHeight="1" spans="1:11">
      <c r="A216" s="24"/>
      <c r="B216" s="24"/>
      <c r="C216" s="25" t="s">
        <v>20</v>
      </c>
      <c r="D216" s="26">
        <v>0.2</v>
      </c>
      <c r="E216" s="47" t="s">
        <v>21</v>
      </c>
      <c r="F216" s="28"/>
      <c r="G216" s="37">
        <v>20</v>
      </c>
      <c r="H216" s="29"/>
      <c r="I216" s="37"/>
      <c r="J216" s="37"/>
      <c r="K216" s="25"/>
    </row>
    <row r="217" ht="15.9" customHeight="1" spans="1:11">
      <c r="A217" s="24" t="s">
        <v>173</v>
      </c>
      <c r="B217" s="24" t="s">
        <v>174</v>
      </c>
      <c r="C217" s="25" t="s">
        <v>14</v>
      </c>
      <c r="D217" s="26">
        <v>0.2</v>
      </c>
      <c r="E217" s="50" t="s">
        <v>497</v>
      </c>
      <c r="F217" s="28"/>
      <c r="G217" s="29">
        <f>0.2*RIGHT(E217,5)</f>
        <v>17.94</v>
      </c>
      <c r="H217" s="29"/>
      <c r="I217" s="37">
        <f>SUM(G217:G220)+H217</f>
        <v>97.94</v>
      </c>
      <c r="J217" s="37" t="e">
        <f>#REF!</f>
        <v>#REF!</v>
      </c>
      <c r="K217" s="25"/>
    </row>
    <row r="218" ht="24.9" customHeight="1" spans="1:11">
      <c r="A218" s="24"/>
      <c r="B218" s="24"/>
      <c r="C218" s="25" t="s">
        <v>94</v>
      </c>
      <c r="D218" s="26">
        <v>0.5</v>
      </c>
      <c r="E218" s="47" t="s">
        <v>102</v>
      </c>
      <c r="F218" s="28"/>
      <c r="G218" s="37">
        <v>50</v>
      </c>
      <c r="H218" s="29"/>
      <c r="I218" s="37"/>
      <c r="J218" s="37"/>
      <c r="K218" s="25"/>
    </row>
    <row r="219" ht="15" customHeight="1" spans="1:11">
      <c r="A219" s="24"/>
      <c r="B219" s="24"/>
      <c r="C219" s="25" t="s">
        <v>18</v>
      </c>
      <c r="D219" s="26">
        <v>0.1</v>
      </c>
      <c r="E219" s="50" t="s">
        <v>175</v>
      </c>
      <c r="F219" s="28">
        <v>0</v>
      </c>
      <c r="G219" s="37">
        <v>10</v>
      </c>
      <c r="H219" s="29"/>
      <c r="I219" s="37"/>
      <c r="J219" s="37"/>
      <c r="K219" s="25"/>
    </row>
    <row r="220" ht="14.1" customHeight="1" spans="1:11">
      <c r="A220" s="24"/>
      <c r="B220" s="24"/>
      <c r="C220" s="25" t="s">
        <v>20</v>
      </c>
      <c r="D220" s="26">
        <v>0.2</v>
      </c>
      <c r="E220" s="47" t="s">
        <v>21</v>
      </c>
      <c r="F220" s="28"/>
      <c r="G220" s="37">
        <v>20</v>
      </c>
      <c r="H220" s="29"/>
      <c r="I220" s="37"/>
      <c r="J220" s="37"/>
      <c r="K220" s="25"/>
    </row>
    <row r="221" ht="18" customHeight="1" spans="1:11">
      <c r="A221" s="46" t="s">
        <v>176</v>
      </c>
      <c r="B221" s="46" t="s">
        <v>177</v>
      </c>
      <c r="C221" s="25" t="s">
        <v>14</v>
      </c>
      <c r="D221" s="26">
        <v>0.2</v>
      </c>
      <c r="E221" s="50" t="s">
        <v>338</v>
      </c>
      <c r="F221" s="28"/>
      <c r="G221" s="37">
        <f>0.2*RIGHT(E221,5)</f>
        <v>19.68</v>
      </c>
      <c r="H221" s="56"/>
      <c r="I221" s="59">
        <f>SUM(G221:G224)+H221</f>
        <v>99.68</v>
      </c>
      <c r="J221" s="59" t="e">
        <f>#REF!</f>
        <v>#REF!</v>
      </c>
      <c r="K221" s="25"/>
    </row>
    <row r="222" ht="24" customHeight="1" spans="1:11">
      <c r="A222" s="49"/>
      <c r="B222" s="49"/>
      <c r="C222" s="25" t="s">
        <v>94</v>
      </c>
      <c r="D222" s="26">
        <v>0.5</v>
      </c>
      <c r="E222" s="47" t="s">
        <v>102</v>
      </c>
      <c r="F222" s="28"/>
      <c r="G222" s="37">
        <v>50</v>
      </c>
      <c r="H222" s="57"/>
      <c r="I222" s="60"/>
      <c r="J222" s="60"/>
      <c r="K222" s="25"/>
    </row>
    <row r="223" ht="14.1" customHeight="1" spans="1:11">
      <c r="A223" s="49"/>
      <c r="B223" s="49"/>
      <c r="C223" s="25" t="s">
        <v>18</v>
      </c>
      <c r="D223" s="26">
        <v>0.1</v>
      </c>
      <c r="E223" s="50" t="s">
        <v>175</v>
      </c>
      <c r="F223" s="28"/>
      <c r="G223" s="37">
        <v>10</v>
      </c>
      <c r="H223" s="57"/>
      <c r="I223" s="60"/>
      <c r="J223" s="60"/>
      <c r="K223" s="25"/>
    </row>
    <row r="224" ht="15.9" customHeight="1" spans="1:11">
      <c r="A224" s="49"/>
      <c r="B224" s="51"/>
      <c r="C224" s="25" t="s">
        <v>20</v>
      </c>
      <c r="D224" s="26">
        <v>0.2</v>
      </c>
      <c r="E224" s="50" t="s">
        <v>21</v>
      </c>
      <c r="F224" s="28"/>
      <c r="G224" s="37">
        <v>20</v>
      </c>
      <c r="H224" s="58"/>
      <c r="I224" s="61"/>
      <c r="J224" s="61"/>
      <c r="K224" s="25"/>
    </row>
    <row r="225" ht="17.1" customHeight="1" spans="1:11">
      <c r="A225" s="49"/>
      <c r="B225" s="24" t="s">
        <v>178</v>
      </c>
      <c r="C225" s="25" t="s">
        <v>14</v>
      </c>
      <c r="D225" s="26">
        <v>0.2</v>
      </c>
      <c r="E225" s="50" t="s">
        <v>338</v>
      </c>
      <c r="F225" s="28"/>
      <c r="G225" s="29">
        <f>0.2*RIGHT(E225,5)</f>
        <v>19.68</v>
      </c>
      <c r="H225" s="29"/>
      <c r="I225" s="37">
        <f>SUM(G225:G228)+H225</f>
        <v>99.68</v>
      </c>
      <c r="J225" s="37" t="e">
        <f>#REF!</f>
        <v>#REF!</v>
      </c>
      <c r="K225" s="25"/>
    </row>
    <row r="226" ht="24" customHeight="1" spans="1:11">
      <c r="A226" s="49"/>
      <c r="B226" s="24"/>
      <c r="C226" s="25" t="s">
        <v>94</v>
      </c>
      <c r="D226" s="26">
        <v>0.5</v>
      </c>
      <c r="E226" s="47" t="s">
        <v>102</v>
      </c>
      <c r="F226" s="28"/>
      <c r="G226" s="37">
        <v>50</v>
      </c>
      <c r="H226" s="29"/>
      <c r="I226" s="37"/>
      <c r="J226" s="37"/>
      <c r="K226" s="25"/>
    </row>
    <row r="227" ht="18" customHeight="1" spans="1:11">
      <c r="A227" s="49"/>
      <c r="B227" s="24"/>
      <c r="C227" s="25" t="s">
        <v>18</v>
      </c>
      <c r="D227" s="26">
        <v>0.1</v>
      </c>
      <c r="E227" s="50" t="s">
        <v>175</v>
      </c>
      <c r="F227" s="28">
        <v>0</v>
      </c>
      <c r="G227" s="37">
        <v>10</v>
      </c>
      <c r="H227" s="29"/>
      <c r="I227" s="37"/>
      <c r="J227" s="37"/>
      <c r="K227" s="25"/>
    </row>
    <row r="228" ht="18" customHeight="1" spans="1:11">
      <c r="A228" s="51"/>
      <c r="B228" s="24"/>
      <c r="C228" s="25" t="s">
        <v>20</v>
      </c>
      <c r="D228" s="26">
        <v>0.2</v>
      </c>
      <c r="E228" s="50" t="s">
        <v>21</v>
      </c>
      <c r="F228" s="28"/>
      <c r="G228" s="37">
        <v>20</v>
      </c>
      <c r="H228" s="29"/>
      <c r="I228" s="37"/>
      <c r="J228" s="37"/>
      <c r="K228" s="25"/>
    </row>
    <row r="229" ht="35.1" customHeight="1" spans="1:11">
      <c r="A229" s="52" t="s">
        <v>179</v>
      </c>
      <c r="B229" s="52"/>
      <c r="C229" s="52"/>
      <c r="D229" s="52"/>
      <c r="E229" s="52"/>
      <c r="F229" s="52"/>
      <c r="G229" s="52"/>
      <c r="H229" s="53"/>
      <c r="I229" s="52"/>
      <c r="J229" s="52"/>
      <c r="K229" s="52"/>
    </row>
  </sheetData>
  <mergeCells count="269">
    <mergeCell ref="A1:K1"/>
    <mergeCell ref="A229:K229"/>
    <mergeCell ref="A3:A10"/>
    <mergeCell ref="A11:A18"/>
    <mergeCell ref="A19:A26"/>
    <mergeCell ref="A31:A34"/>
    <mergeCell ref="A35:A42"/>
    <mergeCell ref="A43:A50"/>
    <mergeCell ref="A51:A58"/>
    <mergeCell ref="A59:A66"/>
    <mergeCell ref="A67:A70"/>
    <mergeCell ref="A71:A74"/>
    <mergeCell ref="A75:A82"/>
    <mergeCell ref="A83:A86"/>
    <mergeCell ref="A87:A90"/>
    <mergeCell ref="A91:A98"/>
    <mergeCell ref="A99:A102"/>
    <mergeCell ref="A103:A106"/>
    <mergeCell ref="A107:A110"/>
    <mergeCell ref="A111:A118"/>
    <mergeCell ref="A119:A122"/>
    <mergeCell ref="A123:A126"/>
    <mergeCell ref="A127:A130"/>
    <mergeCell ref="A131:A134"/>
    <mergeCell ref="A135:A138"/>
    <mergeCell ref="A139:A146"/>
    <mergeCell ref="A147:A150"/>
    <mergeCell ref="A151:A154"/>
    <mergeCell ref="A155:A162"/>
    <mergeCell ref="A163:A166"/>
    <mergeCell ref="A167:A170"/>
    <mergeCell ref="A171:A178"/>
    <mergeCell ref="A179:A182"/>
    <mergeCell ref="A183:A190"/>
    <mergeCell ref="A191:A193"/>
    <mergeCell ref="A194:A197"/>
    <mergeCell ref="A198:A205"/>
    <mergeCell ref="A206:A208"/>
    <mergeCell ref="A209:A216"/>
    <mergeCell ref="A217:A220"/>
    <mergeCell ref="A221:A228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155:B158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3"/>
    <mergeCell ref="B194:B197"/>
    <mergeCell ref="B198:B201"/>
    <mergeCell ref="B202:B205"/>
    <mergeCell ref="B206:B208"/>
    <mergeCell ref="B209:B212"/>
    <mergeCell ref="B213:B216"/>
    <mergeCell ref="B217:B220"/>
    <mergeCell ref="B221:B224"/>
    <mergeCell ref="B225:B228"/>
    <mergeCell ref="H3:H6"/>
    <mergeCell ref="H7:H10"/>
    <mergeCell ref="H11:H14"/>
    <mergeCell ref="H15:H18"/>
    <mergeCell ref="H19:H22"/>
    <mergeCell ref="H23:H26"/>
    <mergeCell ref="H27:H30"/>
    <mergeCell ref="H31:H34"/>
    <mergeCell ref="H35:H38"/>
    <mergeCell ref="H39:H42"/>
    <mergeCell ref="H43:H46"/>
    <mergeCell ref="H47:H50"/>
    <mergeCell ref="H51:H54"/>
    <mergeCell ref="H55:H58"/>
    <mergeCell ref="H59:H62"/>
    <mergeCell ref="H63:H66"/>
    <mergeCell ref="H67:H70"/>
    <mergeCell ref="H71:H74"/>
    <mergeCell ref="H75:H78"/>
    <mergeCell ref="H79:H82"/>
    <mergeCell ref="H83:H86"/>
    <mergeCell ref="H87:H90"/>
    <mergeCell ref="H91:H94"/>
    <mergeCell ref="H95:H98"/>
    <mergeCell ref="H99:H102"/>
    <mergeCell ref="H103:H106"/>
    <mergeCell ref="H107:H110"/>
    <mergeCell ref="H111:H114"/>
    <mergeCell ref="H115:H118"/>
    <mergeCell ref="H119:H122"/>
    <mergeCell ref="H123:H126"/>
    <mergeCell ref="H127:H130"/>
    <mergeCell ref="H131:H134"/>
    <mergeCell ref="H135:H138"/>
    <mergeCell ref="H139:H142"/>
    <mergeCell ref="H143:H146"/>
    <mergeCell ref="H147:H150"/>
    <mergeCell ref="H151:H154"/>
    <mergeCell ref="H155:H158"/>
    <mergeCell ref="H159:H162"/>
    <mergeCell ref="H163:H166"/>
    <mergeCell ref="H167:H170"/>
    <mergeCell ref="H171:H174"/>
    <mergeCell ref="H175:H178"/>
    <mergeCell ref="H179:H182"/>
    <mergeCell ref="H183:H186"/>
    <mergeCell ref="H187:H190"/>
    <mergeCell ref="H191:H193"/>
    <mergeCell ref="H194:H197"/>
    <mergeCell ref="H198:H201"/>
    <mergeCell ref="H202:H205"/>
    <mergeCell ref="H206:H208"/>
    <mergeCell ref="H209:H212"/>
    <mergeCell ref="H213:H216"/>
    <mergeCell ref="H217:H220"/>
    <mergeCell ref="H221:H224"/>
    <mergeCell ref="H225:H228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I55:I58"/>
    <mergeCell ref="I59:I62"/>
    <mergeCell ref="I63:I66"/>
    <mergeCell ref="I67:I70"/>
    <mergeCell ref="I71:I74"/>
    <mergeCell ref="I75:I78"/>
    <mergeCell ref="I79:I82"/>
    <mergeCell ref="I83:I86"/>
    <mergeCell ref="I87:I90"/>
    <mergeCell ref="I91:I94"/>
    <mergeCell ref="I95:I98"/>
    <mergeCell ref="I99:I102"/>
    <mergeCell ref="I103:I106"/>
    <mergeCell ref="I107:I110"/>
    <mergeCell ref="I111:I114"/>
    <mergeCell ref="I115:I118"/>
    <mergeCell ref="I119:I122"/>
    <mergeCell ref="I123:I126"/>
    <mergeCell ref="I127:I130"/>
    <mergeCell ref="I131:I134"/>
    <mergeCell ref="I135:I138"/>
    <mergeCell ref="I139:I142"/>
    <mergeCell ref="I143:I146"/>
    <mergeCell ref="I147:I150"/>
    <mergeCell ref="I151:I154"/>
    <mergeCell ref="I155:I158"/>
    <mergeCell ref="I159:I162"/>
    <mergeCell ref="I163:I166"/>
    <mergeCell ref="I167:I170"/>
    <mergeCell ref="I171:I174"/>
    <mergeCell ref="I175:I178"/>
    <mergeCell ref="I179:I182"/>
    <mergeCell ref="I183:I186"/>
    <mergeCell ref="I187:I190"/>
    <mergeCell ref="I191:I193"/>
    <mergeCell ref="I194:I197"/>
    <mergeCell ref="I198:I201"/>
    <mergeCell ref="I202:I205"/>
    <mergeCell ref="I206:I208"/>
    <mergeCell ref="I209:I212"/>
    <mergeCell ref="I213:I216"/>
    <mergeCell ref="I217:I220"/>
    <mergeCell ref="I221:I224"/>
    <mergeCell ref="I225:I228"/>
    <mergeCell ref="J3:J6"/>
    <mergeCell ref="J7:J10"/>
    <mergeCell ref="J11:J14"/>
    <mergeCell ref="J15:J18"/>
    <mergeCell ref="J19:J22"/>
    <mergeCell ref="J23:J26"/>
    <mergeCell ref="J27:J30"/>
    <mergeCell ref="J31:J34"/>
    <mergeCell ref="J35:J38"/>
    <mergeCell ref="J39:J42"/>
    <mergeCell ref="J43:J46"/>
    <mergeCell ref="J47:J50"/>
    <mergeCell ref="J51:J54"/>
    <mergeCell ref="J55:J58"/>
    <mergeCell ref="J59:J62"/>
    <mergeCell ref="J63:J66"/>
    <mergeCell ref="J67:J70"/>
    <mergeCell ref="J71:J74"/>
    <mergeCell ref="J75:J78"/>
    <mergeCell ref="J79:J82"/>
    <mergeCell ref="J83:J86"/>
    <mergeCell ref="J87:J90"/>
    <mergeCell ref="J91:J94"/>
    <mergeCell ref="J95:J98"/>
    <mergeCell ref="J99:J102"/>
    <mergeCell ref="J103:J106"/>
    <mergeCell ref="J107:J110"/>
    <mergeCell ref="J111:J114"/>
    <mergeCell ref="J115:J118"/>
    <mergeCell ref="J119:J122"/>
    <mergeCell ref="J123:J126"/>
    <mergeCell ref="J127:J130"/>
    <mergeCell ref="J131:J134"/>
    <mergeCell ref="J135:J138"/>
    <mergeCell ref="J139:J142"/>
    <mergeCell ref="J143:J146"/>
    <mergeCell ref="J147:J150"/>
    <mergeCell ref="J151:J154"/>
    <mergeCell ref="J155:J158"/>
    <mergeCell ref="J159:J162"/>
    <mergeCell ref="J163:J166"/>
    <mergeCell ref="J167:J170"/>
    <mergeCell ref="J171:J174"/>
    <mergeCell ref="J175:J178"/>
    <mergeCell ref="J179:J182"/>
    <mergeCell ref="J183:J186"/>
    <mergeCell ref="J187:J190"/>
    <mergeCell ref="J191:J193"/>
    <mergeCell ref="J194:J197"/>
    <mergeCell ref="J198:J201"/>
    <mergeCell ref="J202:J205"/>
    <mergeCell ref="J206:J208"/>
    <mergeCell ref="J209:J212"/>
    <mergeCell ref="J213:J216"/>
    <mergeCell ref="J217:J220"/>
    <mergeCell ref="J221:J224"/>
    <mergeCell ref="J225:J228"/>
  </mergeCells>
  <pageMargins left="0.393055555555556" right="0.393055555555556" top="0.393055555555556" bottom="0.393055555555556" header="0.393055555555556" footer="0.393055555555556"/>
  <pageSetup paperSize="9" orientation="portrait" horizontalDpi="600" verticalDpi="600"/>
  <headerFooter/>
  <rowBreaks count="6" manualBreakCount="6">
    <brk id="22" max="255" man="1"/>
    <brk id="46" max="255" man="1"/>
    <brk id="70" max="255" man="1"/>
    <brk id="90" max="255" man="1"/>
    <brk id="110" max="255" man="1"/>
    <brk id="130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党政负责人1月份</vt:lpstr>
      <vt:lpstr>掘进队长1月份</vt:lpstr>
      <vt:lpstr>党政负责人2月</vt:lpstr>
      <vt:lpstr>掘进队长2月份</vt:lpstr>
      <vt:lpstr>党政负责人3月份</vt:lpstr>
      <vt:lpstr>掘进队长3月份</vt:lpstr>
      <vt:lpstr>党政负责人4月份</vt:lpstr>
      <vt:lpstr>掘进队长4月份</vt:lpstr>
      <vt:lpstr>党政负责人5月份</vt:lpstr>
      <vt:lpstr>掘进队长5月份</vt:lpstr>
      <vt:lpstr>党政负责人6月份</vt:lpstr>
      <vt:lpstr>掘进队长6月份</vt:lpstr>
      <vt:lpstr>金牌（优秀）班队长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树灵</cp:lastModifiedBy>
  <dcterms:created xsi:type="dcterms:W3CDTF">2018-02-01T09:06:00Z</dcterms:created>
  <cp:lastPrinted>2019-06-24T00:37:00Z</cp:lastPrinted>
  <dcterms:modified xsi:type="dcterms:W3CDTF">2023-08-23T02:45:30Z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E75AB91B803E4CD1ADC02864DD188EF6_13</vt:lpwstr>
  </property>
</Properties>
</file>