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420"/>
  </bookViews>
  <sheets>
    <sheet name="Sheet1" sheetId="1" r:id="rId1"/>
  </sheets>
  <definedNames>
    <definedName name="_xlnm._FilterDatabase" localSheetId="0" hidden="1">Sheet1!$A$3:$H$19</definedName>
  </definedName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78EA28C56CE34B0AA5DFD55FE67928DB" descr="13f60356aa64e1c5d502e1580bc091e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3604875" y="1901825"/>
          <a:ext cx="10053320" cy="7613650"/>
        </a:xfrm>
        <a:prstGeom prst="rect">
          <a:avLst/>
        </a:prstGeom>
      </xdr:spPr>
    </xdr:pic>
  </etc:cellImage>
  <etc:cellImage>
    <xdr:pic>
      <xdr:nvPicPr>
        <xdr:cNvPr id="5" name="ID_7A81543FCD374833823A489BA6920B55" descr="dcf8d0cc82b35685ab6c370ac199a21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604875" y="2511425"/>
          <a:ext cx="10053320" cy="7626350"/>
        </a:xfrm>
        <a:prstGeom prst="rect">
          <a:avLst/>
        </a:prstGeom>
      </xdr:spPr>
    </xdr:pic>
  </etc:cellImage>
  <etc:cellImage>
    <xdr:pic>
      <xdr:nvPicPr>
        <xdr:cNvPr id="6" name="ID_F2D2C9C923424D11A60E3005F7096C3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3976350" y="10077450"/>
          <a:ext cx="8648700" cy="4191000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7" name="ID_08831CF4276447A4ACC5D9AABFF08FB7" descr="346be79e7eaff47bd40b17bac861deb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086840" y="11122660"/>
          <a:ext cx="7547610" cy="10158730"/>
        </a:xfrm>
        <a:prstGeom prst="rect">
          <a:avLst/>
        </a:prstGeom>
      </xdr:spPr>
    </xdr:pic>
  </etc:cellImage>
  <etc:cellImage>
    <xdr:pic>
      <xdr:nvPicPr>
        <xdr:cNvPr id="8" name="ID_40075AF6FF5043E8AF6E2F919AF0736A" descr="dd067ed7a566d6777124e2f8f68c756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3985875" y="8940165"/>
          <a:ext cx="10067925" cy="7537450"/>
        </a:xfrm>
        <a:prstGeom prst="rect">
          <a:avLst/>
        </a:prstGeom>
      </xdr:spPr>
    </xdr:pic>
  </etc:cellImage>
  <etc:cellImage>
    <xdr:pic>
      <xdr:nvPicPr>
        <xdr:cNvPr id="9" name="ID_827141CC7A96498591CADC93EA8D23E6" descr="ab8684eb6e5625fbe2a6145bbacb913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3985875" y="1590675"/>
          <a:ext cx="7537450" cy="10121900"/>
        </a:xfrm>
        <a:prstGeom prst="rect">
          <a:avLst/>
        </a:prstGeom>
      </xdr:spPr>
    </xdr:pic>
  </etc:cellImage>
  <etc:cellImage>
    <xdr:pic>
      <xdr:nvPicPr>
        <xdr:cNvPr id="10" name="ID_9D2D8D439AEE4A6F873834ABC5DFE78D" descr="b9007ab5e22312c58cb146884b0ae94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795375" y="9718675"/>
          <a:ext cx="10053320" cy="7639050"/>
        </a:xfrm>
        <a:prstGeom prst="rect">
          <a:avLst/>
        </a:prstGeom>
      </xdr:spPr>
    </xdr:pic>
  </etc:cellImage>
  <etc:cellImage>
    <xdr:pic>
      <xdr:nvPicPr>
        <xdr:cNvPr id="11" name="ID_BB033B129F334117B00B8B3AFEA2AC22" descr="9c1a6ad1f0193c089fb0d26a7b6c74a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019530" y="7226935"/>
          <a:ext cx="10067925" cy="7543800"/>
        </a:xfrm>
        <a:prstGeom prst="rect">
          <a:avLst/>
        </a:prstGeom>
      </xdr:spPr>
    </xdr:pic>
  </etc:cellImage>
  <etc:cellImage>
    <xdr:pic>
      <xdr:nvPicPr>
        <xdr:cNvPr id="12" name="ID_7AE436A25CB5423394B70F15A458768B" descr="56869cacd7922c7bc46017b2351c95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4366875" y="4603750"/>
          <a:ext cx="10071735" cy="758698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<sst xmlns="http://schemas.openxmlformats.org/spreadsheetml/2006/main" count="72" uniqueCount="55">
  <si>
    <t>安全监察部2023年1月份查井下各头、面（跑、冒、滴、漏）现象考核明细</t>
  </si>
  <si>
    <t>序号</t>
  </si>
  <si>
    <t>时间</t>
  </si>
  <si>
    <t>单位</t>
  </si>
  <si>
    <t>姓名</t>
  </si>
  <si>
    <t>事     由</t>
  </si>
  <si>
    <t>金额（元）</t>
  </si>
  <si>
    <t>考核单编号</t>
  </si>
  <si>
    <t>图片</t>
  </si>
  <si>
    <t>山西国源</t>
  </si>
  <si>
    <t>王琼尧</t>
  </si>
  <si>
    <t>1月1日中班查，国源千米钻机钻场内积水多，钻场口废旧钻杆未整理码放，《根据定置化管理规定》，绩效考核负责人王琼尧100元；</t>
  </si>
  <si>
    <t>修护部</t>
  </si>
  <si>
    <t>田龙蛟</t>
  </si>
  <si>
    <t>1月1日中班查，1302风巷10号钻场处有积水环境卫生差，根据《定置化管理规》，绩效考核负责人田龙蛟100元；</t>
  </si>
  <si>
    <t>采煤部</t>
  </si>
  <si>
    <t>余伟</t>
  </si>
  <si>
    <t>1月4日中班查，1303风巷第78#排水管漏水，第89#供风管截止阀变通处漏风，根据《定置化管理规定》，绩效考核责任人余伟100元；</t>
  </si>
  <si>
    <t>无照片</t>
  </si>
  <si>
    <t>1.4</t>
  </si>
  <si>
    <t>掘进一部</t>
  </si>
  <si>
    <t>焦腊魁</t>
  </si>
  <si>
    <t>1月4日中班查，980回风巷二部皮带机H架156-158号处积水淤泥未清理，根据《定置化管理规定》，绩效考核负责人焦腊魁100元；</t>
  </si>
  <si>
    <t>1.5</t>
  </si>
  <si>
    <t>掘进二部</t>
  </si>
  <si>
    <t>石磊</t>
  </si>
  <si>
    <t>1月5日早班查，二采区集中运输斜巷段巷道洒水较多，顺巷道下流积水较多，根据《定置化管理规定》，绩效考核负责人石磊100元；</t>
  </si>
  <si>
    <t>1.6</t>
  </si>
  <si>
    <t>通防部</t>
  </si>
  <si>
    <t>王阳</t>
  </si>
  <si>
    <t>1月6日早班查，1303机巷风水管路75#，119#处注浆管路漏水，根据《定置化管理规定》，绩效考核负责人王阳100元；</t>
  </si>
  <si>
    <t>1月6日中班查，1303工作面风巷78号排水管连接处漏水未处理，根据《定置化管理规定》，绩效考核负责人余伟100元；</t>
  </si>
  <si>
    <t>1.11</t>
  </si>
  <si>
    <t>谷小龙</t>
  </si>
  <si>
    <t>1月10日中班查，二采区集中运输巷2#联巷二部皮带机头积水较多，根据《定置化管理规定》，绩效考核负责人谷小龙100元；</t>
  </si>
  <si>
    <t>无图片</t>
  </si>
  <si>
    <t>1.14</t>
  </si>
  <si>
    <t>彭肖飞</t>
  </si>
  <si>
    <t>1月13日中班查，二采区集中巷千米钻机早班水泵坏，未处理继续施工，导致水顺巷道流至2306煤眼平台，根据《定置化管理规定》，绩效考核责任人彭肖飞100元；</t>
  </si>
  <si>
    <t>陈力</t>
  </si>
  <si>
    <t>1月14日早班查，1303机巷撕帮风镐连接处跑风，联系未落实整改，根据《定置化管理规定》，绩效考核责任人陈力50元；</t>
  </si>
  <si>
    <t>1.15</t>
  </si>
  <si>
    <t>江祥</t>
  </si>
  <si>
    <t>1月15日早班查，1303机巷85#、98#、109#压风管漏风，55#排水管处漏水，根据《定置化管理规定》绩效考核负责人江祥200元；</t>
  </si>
  <si>
    <t>1.16</t>
  </si>
  <si>
    <t>钻探事业部</t>
  </si>
  <si>
    <t>辛亮平</t>
  </si>
  <si>
    <t>1月15日中班查，1303风巷卸压孔施工，水顺巷道淌，根据《定罝化管理规定》，绩效考核责任人辛亮平100元；</t>
  </si>
  <si>
    <t>1.17</t>
  </si>
  <si>
    <t>邓宇</t>
  </si>
  <si>
    <r>
      <rPr>
        <sz val="11"/>
        <rFont val="宋体"/>
        <charset val="134"/>
        <scheme val="minor"/>
      </rPr>
      <t>1月17日早班查，2306机巷迎头51#高压胶管两通跑风，根据</t>
    </r>
    <r>
      <rPr>
        <sz val="11"/>
        <rFont val="宋体"/>
        <charset val="134"/>
      </rPr>
      <t>《</t>
    </r>
    <r>
      <rPr>
        <sz val="11"/>
        <rFont val="宋体"/>
        <charset val="134"/>
        <scheme val="minor"/>
      </rPr>
      <t>定置化管理规定</t>
    </r>
    <r>
      <rPr>
        <sz val="11"/>
        <rFont val="宋体"/>
        <charset val="134"/>
      </rPr>
      <t>》，绩效考核</t>
    </r>
    <r>
      <rPr>
        <sz val="11"/>
        <rFont val="宋体"/>
        <charset val="134"/>
        <scheme val="minor"/>
      </rPr>
      <t>责任人邓宇50元；</t>
    </r>
  </si>
  <si>
    <t>1月17日早班查，2306风巷四部皮带喷雾接头漏水安排未处理，根据《定置化管理规定》，绩效考核责任人谷小龙50元；</t>
  </si>
  <si>
    <t>1.19</t>
  </si>
  <si>
    <t>田雷</t>
  </si>
  <si>
    <t>1月18日中班查，980辅助运输巷外段迎头三部皮带机头有积水，根据《定置化管理规定》，绩效考核责任人田雷100元；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</si>
</sst>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16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5" borderId="0" applyNumberFormat="0" applyBorder="0" applyAlignment="0" applyProtection="0">
      <alignment vertical="center"/>
    </xf>
    <xf numFmtId="0" fontId="6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8" borderId="3" applyNumberFormat="0" applyFon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7" fillId="11" borderId="0" applyNumberFormat="0" applyBorder="0" applyAlignment="0" applyProtection="0">
      <alignment vertical="center"/>
    </xf>
    <xf numFmtId="0" fontId="16" fillId="12" borderId="6" applyNumberFormat="0" applyAlignment="0" applyProtection="0">
      <alignment vertical="center"/>
    </xf>
    <xf numFmtId="0" fontId="17" fillId="12" borderId="2" applyNumberFormat="0" applyAlignment="0" applyProtection="0">
      <alignment vertical="center"/>
    </xf>
    <xf numFmtId="0" fontId="18" fillId="13" borderId="7" applyNumberFormat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19" fillId="0" borderId="8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" fillId="28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7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7" fillId="33" borderId="0" applyNumberFormat="0" applyBorder="0" applyAlignment="0" applyProtection="0">
      <alignment vertical="center"/>
    </xf>
    <xf numFmtId="0" fontId="23" fillId="0" borderId="0"/>
  </cellStyleXfs>
  <cellXfs count="18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left" vertical="center"/>
    </xf>
    <xf numFmtId="0" fontId="1" fillId="0" borderId="0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_皖北煤电集团公司公开选拔汇总花名册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" Type="http://schemas.openxmlformats.org/officeDocument/2006/relationships/image" Target="media/image7.jpeg"/><Relationship Id="rId6" Type="http://schemas.openxmlformats.org/officeDocument/2006/relationships/image" Target="media/image6.jpeg"/><Relationship Id="rId5" Type="http://schemas.openxmlformats.org/officeDocument/2006/relationships/image" Target="media/image5.jpeg"/><Relationship Id="rId4" Type="http://schemas.openxmlformats.org/officeDocument/2006/relationships/image" Target="media/image4.jpeg"/><Relationship Id="rId3" Type="http://schemas.openxmlformats.org/officeDocument/2006/relationships/image" Target="media/image3.png"/><Relationship Id="rId2" Type="http://schemas.openxmlformats.org/officeDocument/2006/relationships/image" Target="media/image2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8"/>
  <sheetViews>
    <sheetView tabSelected="1" workbookViewId="0">
      <selection activeCell="J6" sqref="J6"/>
    </sheetView>
  </sheetViews>
  <sheetFormatPr defaultColWidth="9" defaultRowHeight="13.5" outlineLevelCol="7"/>
  <cols>
    <col min="1" max="1" width="7.35" customWidth="1"/>
    <col min="2" max="2" width="9.375"/>
    <col min="5" max="5" width="80.375" customWidth="1"/>
    <col min="6" max="6" width="11.75" customWidth="1"/>
    <col min="7" max="7" width="11.125" customWidth="1"/>
    <col min="8" max="8" width="16.25" customWidth="1"/>
  </cols>
  <sheetData>
    <row r="1" ht="36" customHeight="1" spans="1:8">
      <c r="A1" s="1" t="s">
        <v>0</v>
      </c>
      <c r="B1" s="1"/>
      <c r="C1" s="1"/>
      <c r="D1" s="1"/>
      <c r="E1" s="2"/>
      <c r="F1" s="3"/>
      <c r="G1" s="1"/>
      <c r="H1" s="1"/>
    </row>
    <row r="2" ht="30" customHeight="1" spans="1:8">
      <c r="A2" s="4" t="s">
        <v>1</v>
      </c>
      <c r="B2" s="5" t="s">
        <v>2</v>
      </c>
      <c r="C2" s="4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6" t="s">
        <v>8</v>
      </c>
    </row>
    <row r="3" ht="30" customHeight="1" spans="1:8">
      <c r="A3" s="4"/>
      <c r="B3" s="5"/>
      <c r="C3" s="4"/>
      <c r="D3" s="4"/>
      <c r="E3" s="4"/>
      <c r="F3" s="4"/>
      <c r="G3" s="4"/>
      <c r="H3" s="6"/>
    </row>
    <row r="4" ht="48" customHeight="1" spans="1:8">
      <c r="A4" s="7">
        <f t="shared" ref="A4:A18" si="0">ROW()-3</f>
        <v>1</v>
      </c>
      <c r="B4" s="8">
        <v>1.1</v>
      </c>
      <c r="C4" s="9" t="s">
        <v>9</v>
      </c>
      <c r="D4" s="10" t="s">
        <v>10</v>
      </c>
      <c r="E4" s="11" t="s">
        <v>11</v>
      </c>
      <c r="F4" s="8">
        <v>100</v>
      </c>
      <c r="G4" s="7">
        <v>3002592</v>
      </c>
      <c r="H4" s="10" t="str">
        <f>_xlfn.DISPIMG("ID_78EA28C56CE34B0AA5DFD55FE67928DB",1)</f>
        <v>=DISPIMG("ID_78EA28C56CE34B0AA5DFD55FE67928DB",1)</v>
      </c>
    </row>
    <row r="5" ht="48" customHeight="1" spans="1:8">
      <c r="A5" s="7">
        <f t="shared" si="0"/>
        <v>2</v>
      </c>
      <c r="B5" s="12">
        <v>1.1</v>
      </c>
      <c r="C5" s="10" t="s">
        <v>12</v>
      </c>
      <c r="D5" s="10" t="s">
        <v>13</v>
      </c>
      <c r="E5" s="11" t="s">
        <v>14</v>
      </c>
      <c r="F5" s="10">
        <v>100</v>
      </c>
      <c r="G5" s="7">
        <v>3002593</v>
      </c>
      <c r="H5" s="10" t="str">
        <f>_xlfn.DISPIMG("ID_7A81543FCD374833823A489BA6920B55",1)</f>
        <v>=DISPIMG("ID_7A81543FCD374833823A489BA6920B55",1)</v>
      </c>
    </row>
    <row r="6" ht="48" customHeight="1" spans="1:8">
      <c r="A6" s="7">
        <f t="shared" si="0"/>
        <v>3</v>
      </c>
      <c r="B6" s="12">
        <v>1.4</v>
      </c>
      <c r="C6" s="9" t="s">
        <v>15</v>
      </c>
      <c r="D6" s="10" t="s">
        <v>16</v>
      </c>
      <c r="E6" s="11" t="s">
        <v>17</v>
      </c>
      <c r="F6" s="10">
        <v>100</v>
      </c>
      <c r="G6" s="7">
        <v>3002627</v>
      </c>
      <c r="H6" s="10" t="s">
        <v>18</v>
      </c>
    </row>
    <row r="7" ht="48" customHeight="1" spans="1:8">
      <c r="A7" s="7">
        <f t="shared" si="0"/>
        <v>4</v>
      </c>
      <c r="B7" s="13" t="s">
        <v>19</v>
      </c>
      <c r="C7" s="13" t="s">
        <v>20</v>
      </c>
      <c r="D7" s="7" t="s">
        <v>21</v>
      </c>
      <c r="E7" s="11" t="s">
        <v>22</v>
      </c>
      <c r="F7" s="7">
        <v>100</v>
      </c>
      <c r="G7" s="7">
        <v>3002630</v>
      </c>
      <c r="H7" s="10" t="s">
        <v>18</v>
      </c>
    </row>
    <row r="8" ht="48" customHeight="1" spans="1:8">
      <c r="A8" s="7">
        <f t="shared" si="0"/>
        <v>5</v>
      </c>
      <c r="B8" s="13" t="s">
        <v>23</v>
      </c>
      <c r="C8" s="7" t="s">
        <v>24</v>
      </c>
      <c r="D8" s="7" t="s">
        <v>25</v>
      </c>
      <c r="E8" s="14" t="s">
        <v>26</v>
      </c>
      <c r="F8" s="7">
        <v>100</v>
      </c>
      <c r="G8" s="7">
        <v>3002643</v>
      </c>
      <c r="H8" s="10" t="str">
        <f>_xlfn.DISPIMG("ID_40075AF6FF5043E8AF6E2F919AF0736A",1)</f>
        <v>=DISPIMG("ID_40075AF6FF5043E8AF6E2F919AF0736A",1)</v>
      </c>
    </row>
    <row r="9" ht="48" customHeight="1" spans="1:8">
      <c r="A9" s="7">
        <f t="shared" si="0"/>
        <v>6</v>
      </c>
      <c r="B9" s="13" t="s">
        <v>27</v>
      </c>
      <c r="C9" s="10" t="s">
        <v>28</v>
      </c>
      <c r="D9" s="10" t="s">
        <v>29</v>
      </c>
      <c r="E9" s="11" t="s">
        <v>30</v>
      </c>
      <c r="F9" s="10">
        <v>100</v>
      </c>
      <c r="G9" s="7">
        <v>3002659</v>
      </c>
      <c r="H9" s="10" t="str">
        <f>_xlfn.DISPIMG("ID_08831CF4276447A4ACC5D9AABFF08FB7",1)</f>
        <v>=DISPIMG("ID_08831CF4276447A4ACC5D9AABFF08FB7",1)</v>
      </c>
    </row>
    <row r="10" ht="48" customHeight="1" spans="1:8">
      <c r="A10" s="7">
        <f t="shared" si="0"/>
        <v>7</v>
      </c>
      <c r="B10" s="13" t="s">
        <v>27</v>
      </c>
      <c r="C10" s="7" t="s">
        <v>15</v>
      </c>
      <c r="D10" s="7" t="s">
        <v>16</v>
      </c>
      <c r="E10" s="14" t="s">
        <v>31</v>
      </c>
      <c r="F10" s="7">
        <v>100</v>
      </c>
      <c r="G10" s="7">
        <v>3002673</v>
      </c>
      <c r="H10" s="10" t="str">
        <f>_xlfn.DISPIMG("ID_BB033B129F334117B00B8B3AFEA2AC22",1)</f>
        <v>=DISPIMG("ID_BB033B129F334117B00B8B3AFEA2AC22",1)</v>
      </c>
    </row>
    <row r="11" ht="48" customHeight="1" spans="1:8">
      <c r="A11" s="7">
        <f t="shared" si="0"/>
        <v>8</v>
      </c>
      <c r="B11" s="13" t="s">
        <v>32</v>
      </c>
      <c r="C11" s="10" t="s">
        <v>24</v>
      </c>
      <c r="D11" s="10" t="s">
        <v>33</v>
      </c>
      <c r="E11" s="11" t="s">
        <v>34</v>
      </c>
      <c r="F11" s="10">
        <v>100</v>
      </c>
      <c r="G11" s="7">
        <v>3002741</v>
      </c>
      <c r="H11" s="10" t="s">
        <v>35</v>
      </c>
    </row>
    <row r="12" ht="48" customHeight="1" spans="1:8">
      <c r="A12" s="7">
        <f t="shared" si="0"/>
        <v>9</v>
      </c>
      <c r="B12" s="15" t="s">
        <v>36</v>
      </c>
      <c r="C12" s="7" t="s">
        <v>9</v>
      </c>
      <c r="D12" s="10" t="s">
        <v>37</v>
      </c>
      <c r="E12" s="11" t="s">
        <v>38</v>
      </c>
      <c r="F12" s="10">
        <v>100</v>
      </c>
      <c r="G12" s="7">
        <v>3002791</v>
      </c>
      <c r="H12" s="10" t="s">
        <v>35</v>
      </c>
    </row>
    <row r="13" ht="48" customHeight="1" spans="1:8">
      <c r="A13" s="7">
        <f t="shared" si="0"/>
        <v>10</v>
      </c>
      <c r="B13" s="15" t="s">
        <v>36</v>
      </c>
      <c r="C13" s="10" t="s">
        <v>15</v>
      </c>
      <c r="D13" s="10" t="s">
        <v>39</v>
      </c>
      <c r="E13" s="11" t="s">
        <v>40</v>
      </c>
      <c r="F13" s="10">
        <v>50</v>
      </c>
      <c r="G13" s="7">
        <v>3002800</v>
      </c>
      <c r="H13" s="10" t="str">
        <f>_xlfn.DISPIMG("ID_9D2D8D439AEE4A6F873834ABC5DFE78D",1)</f>
        <v>=DISPIMG("ID_9D2D8D439AEE4A6F873834ABC5DFE78D",1)</v>
      </c>
    </row>
    <row r="14" ht="48" customHeight="1" spans="1:8">
      <c r="A14" s="7">
        <f t="shared" si="0"/>
        <v>11</v>
      </c>
      <c r="B14" s="15" t="s">
        <v>41</v>
      </c>
      <c r="C14" s="9" t="s">
        <v>15</v>
      </c>
      <c r="D14" s="9" t="s">
        <v>42</v>
      </c>
      <c r="E14" s="16" t="s">
        <v>43</v>
      </c>
      <c r="F14" s="9">
        <v>200</v>
      </c>
      <c r="G14" s="7">
        <v>3002813</v>
      </c>
      <c r="H14" s="9" t="str">
        <f>_xlfn.DISPIMG("ID_F2D2C9C923424D11A60E3005F7096C33",1)</f>
        <v>=DISPIMG("ID_F2D2C9C923424D11A60E3005F7096C33",1)</v>
      </c>
    </row>
    <row r="15" ht="48" customHeight="1" spans="1:8">
      <c r="A15" s="7">
        <f t="shared" si="0"/>
        <v>12</v>
      </c>
      <c r="B15" s="15" t="s">
        <v>44</v>
      </c>
      <c r="C15" s="17" t="s">
        <v>45</v>
      </c>
      <c r="D15" s="17" t="s">
        <v>46</v>
      </c>
      <c r="E15" s="16" t="s">
        <v>47</v>
      </c>
      <c r="F15" s="17">
        <v>100</v>
      </c>
      <c r="G15" s="7">
        <v>3002815</v>
      </c>
      <c r="H15" s="9" t="str">
        <f>_xlfn.DISPIMG("ID_827141CC7A96498591CADC93EA8D23E6",1)</f>
        <v>=DISPIMG("ID_827141CC7A96498591CADC93EA8D23E6",1)</v>
      </c>
    </row>
    <row r="16" ht="48" customHeight="1" spans="1:8">
      <c r="A16" s="7">
        <f t="shared" si="0"/>
        <v>13</v>
      </c>
      <c r="B16" s="15" t="s">
        <v>48</v>
      </c>
      <c r="C16" s="9" t="s">
        <v>20</v>
      </c>
      <c r="D16" s="9" t="s">
        <v>49</v>
      </c>
      <c r="E16" s="16" t="s">
        <v>50</v>
      </c>
      <c r="F16" s="9">
        <v>50</v>
      </c>
      <c r="G16" s="7">
        <v>3002826</v>
      </c>
      <c r="H16" s="9" t="s">
        <v>18</v>
      </c>
    </row>
    <row r="17" ht="48" customHeight="1" spans="1:8">
      <c r="A17" s="7">
        <f t="shared" si="0"/>
        <v>14</v>
      </c>
      <c r="B17" s="15" t="s">
        <v>48</v>
      </c>
      <c r="C17" s="9" t="s">
        <v>24</v>
      </c>
      <c r="D17" s="9" t="s">
        <v>33</v>
      </c>
      <c r="E17" s="16" t="s">
        <v>51</v>
      </c>
      <c r="F17" s="9">
        <v>50</v>
      </c>
      <c r="G17" s="7">
        <v>3002827</v>
      </c>
      <c r="H17" s="9" t="s">
        <v>18</v>
      </c>
    </row>
    <row r="18" ht="48" customHeight="1" spans="1:8">
      <c r="A18" s="7">
        <f t="shared" si="0"/>
        <v>15</v>
      </c>
      <c r="B18" s="15" t="s">
        <v>52</v>
      </c>
      <c r="C18" s="9" t="s">
        <v>20</v>
      </c>
      <c r="D18" s="17" t="s">
        <v>53</v>
      </c>
      <c r="E18" s="16" t="s">
        <v>54</v>
      </c>
      <c r="F18" s="17">
        <v>100</v>
      </c>
      <c r="G18" s="7">
        <v>3002833</v>
      </c>
      <c r="H18" s="9" t="str">
        <f>_xlfn.DISPIMG("ID_7AE436A25CB5423394B70F15A458768B",1)</f>
        <v>=DISPIMG("ID_7AE436A25CB5423394B70F15A458768B",1)</v>
      </c>
    </row>
  </sheetData>
  <autoFilter ref="A3:H19">
    <extLst/>
  </autoFilter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34698</dc:creator>
  <cp:lastModifiedBy>凉了丶</cp:lastModifiedBy>
  <dcterms:created xsi:type="dcterms:W3CDTF">2023-01-25T08:43:30Z</dcterms:created>
  <dcterms:modified xsi:type="dcterms:W3CDTF">2023-01-25T09:48:27Z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11643C509DC54CA3886C0B376EAE7E8A</vt:lpwstr>
  </property>
  <property fmtid="{D5CDD505-2E9C-101B-9397-08002B2CF9AE}" pid="3" name="KSOProductBuildVer">
    <vt:lpwstr>2052-11.1.0.13703</vt:lpwstr>
  </property>
</Properties>
</file>